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80" windowHeight="8835"/>
  </bookViews>
  <sheets>
    <sheet name="18-12-2011" sheetId="5" r:id="rId1"/>
    <sheet name="veldgemiddelen" sheetId="2" r:id="rId2"/>
    <sheet name="alle veldtijden" sheetId="3" r:id="rId3"/>
  </sheets>
  <calcPr calcId="125725"/>
</workbook>
</file>

<file path=xl/calcChain.xml><?xml version="1.0" encoding="utf-8"?>
<calcChain xmlns="http://schemas.openxmlformats.org/spreadsheetml/2006/main">
  <c r="I20" i="5"/>
  <c r="I15"/>
  <c r="I25"/>
  <c r="I24"/>
  <c r="I16"/>
  <c r="I29"/>
  <c r="I28"/>
  <c r="I30"/>
  <c r="I22"/>
  <c r="I8"/>
  <c r="I6"/>
  <c r="I19"/>
  <c r="I14"/>
  <c r="I17"/>
  <c r="I9"/>
  <c r="I26"/>
  <c r="I10"/>
  <c r="I12"/>
  <c r="I11"/>
  <c r="I18"/>
  <c r="I13"/>
  <c r="I7"/>
  <c r="E16"/>
  <c r="E29"/>
  <c r="E15"/>
  <c r="E25"/>
  <c r="E24"/>
  <c r="E28"/>
  <c r="E30"/>
  <c r="E22"/>
  <c r="E8"/>
  <c r="E6"/>
  <c r="E19"/>
  <c r="E14"/>
  <c r="E17"/>
  <c r="E9"/>
  <c r="E26"/>
  <c r="E10"/>
  <c r="E12"/>
  <c r="E20"/>
  <c r="J20" s="1"/>
  <c r="E11"/>
  <c r="E18"/>
  <c r="E13"/>
  <c r="E7"/>
  <c r="B4" i="3"/>
  <c r="I32" i="5"/>
  <c r="B5" i="3"/>
  <c r="C5"/>
  <c r="B5" i="2"/>
  <c r="D5" s="1"/>
  <c r="E5" s="1"/>
  <c r="J5" s="1"/>
  <c r="D5" i="3"/>
  <c r="B6"/>
  <c r="C6"/>
  <c r="B6" i="2"/>
  <c r="B7" i="3"/>
  <c r="C7"/>
  <c r="B7" i="2"/>
  <c r="B8" i="3"/>
  <c r="C8"/>
  <c r="B8" i="2"/>
  <c r="C8" s="1"/>
  <c r="E8" s="1"/>
  <c r="J8" s="1"/>
  <c r="D8" i="3"/>
  <c r="B9"/>
  <c r="C9"/>
  <c r="B9" i="2"/>
  <c r="D9" i="3"/>
  <c r="B10"/>
  <c r="C10"/>
  <c r="B10" i="2"/>
  <c r="D10" i="3"/>
  <c r="B11"/>
  <c r="C11"/>
  <c r="B11" i="2"/>
  <c r="B12" i="3"/>
  <c r="C12"/>
  <c r="B12" i="2"/>
  <c r="C12"/>
  <c r="B13" i="3"/>
  <c r="C13"/>
  <c r="B13" i="2"/>
  <c r="D13"/>
  <c r="D13" i="3"/>
  <c r="B14"/>
  <c r="C14"/>
  <c r="B14" i="2"/>
  <c r="D14" i="3"/>
  <c r="B15"/>
  <c r="C15"/>
  <c r="B15" i="2"/>
  <c r="D15" i="3"/>
  <c r="B16"/>
  <c r="C16"/>
  <c r="B16" i="2"/>
  <c r="C16" s="1"/>
  <c r="E16" s="1"/>
  <c r="J16" s="1"/>
  <c r="B17" i="3"/>
  <c r="C17"/>
  <c r="B17" i="2"/>
  <c r="B18" i="3"/>
  <c r="C18"/>
  <c r="B18" i="2"/>
  <c r="D18" i="3"/>
  <c r="B20"/>
  <c r="C20"/>
  <c r="B20" i="2"/>
  <c r="D20"/>
  <c r="D20" i="3"/>
  <c r="B21"/>
  <c r="C21"/>
  <c r="B21" i="2"/>
  <c r="C21" s="1"/>
  <c r="E21" s="1"/>
  <c r="J21" s="1"/>
  <c r="D21" i="3"/>
  <c r="B22"/>
  <c r="C22"/>
  <c r="B22" i="2"/>
  <c r="D22" i="3"/>
  <c r="B23"/>
  <c r="C23"/>
  <c r="B23" i="2"/>
  <c r="D23" i="3"/>
  <c r="B24"/>
  <c r="C24"/>
  <c r="B24" i="2"/>
  <c r="D24" i="3"/>
  <c r="B25"/>
  <c r="C25"/>
  <c r="B25" i="2"/>
  <c r="D25" i="3"/>
  <c r="B26"/>
  <c r="C26"/>
  <c r="B26" i="2"/>
  <c r="D26" i="3"/>
  <c r="B28"/>
  <c r="C28"/>
  <c r="B28" i="2"/>
  <c r="D28"/>
  <c r="D28" i="3"/>
  <c r="B29"/>
  <c r="C29"/>
  <c r="B29" i="2"/>
  <c r="C29" s="1"/>
  <c r="E29" s="1"/>
  <c r="J29" s="1"/>
  <c r="D29" i="3"/>
  <c r="B30"/>
  <c r="C30"/>
  <c r="B30" i="2"/>
  <c r="D30" i="3"/>
  <c r="B33"/>
  <c r="C33"/>
  <c r="B33" i="2"/>
  <c r="D33" i="3"/>
  <c r="B34"/>
  <c r="C34"/>
  <c r="B34" i="2"/>
  <c r="D34" i="3"/>
  <c r="B35"/>
  <c r="C35"/>
  <c r="B35" i="2"/>
  <c r="C35"/>
  <c r="D35" i="3"/>
  <c r="B36"/>
  <c r="C36"/>
  <c r="B36" i="2"/>
  <c r="C36" s="1"/>
  <c r="E36" s="1"/>
  <c r="J36" s="1"/>
  <c r="D36" i="3"/>
  <c r="B37"/>
  <c r="C37"/>
  <c r="B37" i="2"/>
  <c r="C37"/>
  <c r="D37" i="3"/>
  <c r="B38"/>
  <c r="C38"/>
  <c r="B38" i="2"/>
  <c r="D38" i="3"/>
  <c r="B39"/>
  <c r="C39"/>
  <c r="B39" i="2"/>
  <c r="D39" i="3"/>
  <c r="B40"/>
  <c r="C40"/>
  <c r="B40" i="2"/>
  <c r="C40" s="1"/>
  <c r="E40" s="1"/>
  <c r="J40" s="1"/>
  <c r="D40" i="3"/>
  <c r="B41"/>
  <c r="C41"/>
  <c r="B41" i="2"/>
  <c r="D41" i="3"/>
  <c r="B43"/>
  <c r="C43"/>
  <c r="B43" i="2"/>
  <c r="D43" i="3"/>
  <c r="B44"/>
  <c r="C44"/>
  <c r="B44" i="2"/>
  <c r="C44"/>
  <c r="D44" i="3"/>
  <c r="B45"/>
  <c r="C45"/>
  <c r="B45" i="2"/>
  <c r="C45" s="1"/>
  <c r="E45" s="1"/>
  <c r="J45" s="1"/>
  <c r="D45" i="3"/>
  <c r="B46"/>
  <c r="C46"/>
  <c r="B46" i="2"/>
  <c r="D46" i="3"/>
  <c r="B47"/>
  <c r="C47"/>
  <c r="B47" i="2"/>
  <c r="D47" i="3"/>
  <c r="B48"/>
  <c r="C48"/>
  <c r="B48" i="2"/>
  <c r="D48" i="3"/>
  <c r="B49"/>
  <c r="C49"/>
  <c r="B49" i="2"/>
  <c r="D49" i="3"/>
  <c r="B50"/>
  <c r="C50"/>
  <c r="B50" i="2"/>
  <c r="D50" i="3"/>
  <c r="B51"/>
  <c r="C51"/>
  <c r="B51" i="2"/>
  <c r="D51"/>
  <c r="D51" i="3"/>
  <c r="B53"/>
  <c r="C53"/>
  <c r="B53" i="2"/>
  <c r="C53" s="1"/>
  <c r="E53" s="1"/>
  <c r="J53" s="1"/>
  <c r="B54" i="3"/>
  <c r="C54"/>
  <c r="B54" i="2"/>
  <c r="D54" i="3"/>
  <c r="B55"/>
  <c r="C55"/>
  <c r="B55" i="2"/>
  <c r="B56" i="3"/>
  <c r="C56"/>
  <c r="B56" i="2"/>
  <c r="D56" i="3"/>
  <c r="B57"/>
  <c r="C57"/>
  <c r="B57" i="2"/>
  <c r="B58" i="3"/>
  <c r="C58"/>
  <c r="B58" i="2"/>
  <c r="D58" i="3"/>
  <c r="B59"/>
  <c r="C59"/>
  <c r="B59" i="2"/>
  <c r="D59" s="1"/>
  <c r="E59" s="1"/>
  <c r="J59" s="1"/>
  <c r="B60" i="3"/>
  <c r="C60"/>
  <c r="B60" i="2"/>
  <c r="D60" i="3"/>
  <c r="B61"/>
  <c r="C61"/>
  <c r="B61" i="2"/>
  <c r="D61" s="1"/>
  <c r="D61" i="3"/>
  <c r="B62"/>
  <c r="C62"/>
  <c r="B62" i="2"/>
  <c r="D62" i="3"/>
  <c r="B63"/>
  <c r="C63"/>
  <c r="B63" i="2"/>
  <c r="B64" i="3"/>
  <c r="C64"/>
  <c r="B64" i="2"/>
  <c r="D64" s="1"/>
  <c r="E64" s="1"/>
  <c r="J64" s="1"/>
  <c r="D64" i="3"/>
  <c r="B66"/>
  <c r="C66"/>
  <c r="B66" i="2"/>
  <c r="B67" i="3"/>
  <c r="C67"/>
  <c r="B67" i="2"/>
  <c r="C67" s="1"/>
  <c r="E67" s="1"/>
  <c r="J67" s="1"/>
  <c r="B68" i="3"/>
  <c r="C68"/>
  <c r="B68" i="2"/>
  <c r="D68" s="1"/>
  <c r="E68" s="1"/>
  <c r="J68" s="1"/>
  <c r="D68" i="3"/>
  <c r="B70"/>
  <c r="C70"/>
  <c r="B70" i="2"/>
  <c r="D70" i="3"/>
  <c r="B71"/>
  <c r="C71"/>
  <c r="B71" i="2"/>
  <c r="D71" i="3"/>
  <c r="B72"/>
  <c r="C72"/>
  <c r="B72" i="2"/>
  <c r="C72"/>
  <c r="D72" i="3"/>
  <c r="B73"/>
  <c r="C73"/>
  <c r="B73" i="2"/>
  <c r="D73" i="3"/>
  <c r="B74"/>
  <c r="C74"/>
  <c r="B74" i="2"/>
  <c r="D74" i="3"/>
  <c r="B75"/>
  <c r="C75"/>
  <c r="B75" i="2"/>
  <c r="D75" s="1"/>
  <c r="E75" s="1"/>
  <c r="J75" s="1"/>
  <c r="D75" i="3"/>
  <c r="B76"/>
  <c r="C76"/>
  <c r="B76" i="2"/>
  <c r="C76"/>
  <c r="D76" i="3"/>
  <c r="B77"/>
  <c r="C77"/>
  <c r="B77" i="2"/>
  <c r="C77" s="1"/>
  <c r="E77" s="1"/>
  <c r="J77" s="1"/>
  <c r="D77" i="3"/>
  <c r="B78"/>
  <c r="C78"/>
  <c r="B78" i="2"/>
  <c r="D78" i="3"/>
  <c r="B79"/>
  <c r="C79"/>
  <c r="B79" i="2"/>
  <c r="D79" i="3"/>
  <c r="B80"/>
  <c r="C80"/>
  <c r="B80" i="2"/>
  <c r="C80"/>
  <c r="D80" i="3"/>
  <c r="B81"/>
  <c r="C81"/>
  <c r="B81" i="2"/>
  <c r="D81" i="3"/>
  <c r="B82"/>
  <c r="C82"/>
  <c r="B82" i="2"/>
  <c r="D82" i="3"/>
  <c r="B83"/>
  <c r="C83"/>
  <c r="B83" i="2"/>
  <c r="C83" s="1"/>
  <c r="E83" s="1"/>
  <c r="J83" s="1"/>
  <c r="D83" i="3"/>
  <c r="B84"/>
  <c r="C84"/>
  <c r="B84" i="2"/>
  <c r="C84"/>
  <c r="D84" i="3"/>
  <c r="B85"/>
  <c r="C85"/>
  <c r="B85" i="2"/>
  <c r="D85" s="1"/>
  <c r="D85" i="3"/>
  <c r="D4"/>
  <c r="C4"/>
  <c r="B4" i="2"/>
  <c r="D4"/>
  <c r="I85"/>
  <c r="I84"/>
  <c r="I83"/>
  <c r="I82"/>
  <c r="C59"/>
  <c r="C62"/>
  <c r="D62"/>
  <c r="C63"/>
  <c r="D63"/>
  <c r="C64"/>
  <c r="C66"/>
  <c r="D66"/>
  <c r="C70"/>
  <c r="D70"/>
  <c r="C71"/>
  <c r="D71"/>
  <c r="C73"/>
  <c r="D73"/>
  <c r="C74"/>
  <c r="D74"/>
  <c r="C78"/>
  <c r="D78"/>
  <c r="C79"/>
  <c r="D79"/>
  <c r="C81"/>
  <c r="D81"/>
  <c r="C82"/>
  <c r="D82"/>
  <c r="D83"/>
  <c r="I21" i="5"/>
  <c r="I27"/>
  <c r="I23"/>
  <c r="I31"/>
  <c r="E21"/>
  <c r="E27"/>
  <c r="E23"/>
  <c r="E31"/>
  <c r="E32"/>
  <c r="C51" i="2"/>
  <c r="C28"/>
  <c r="C75"/>
  <c r="C5"/>
  <c r="D35"/>
  <c r="E35"/>
  <c r="C68"/>
  <c r="D77"/>
  <c r="D37"/>
  <c r="E37"/>
  <c r="C13"/>
  <c r="D84"/>
  <c r="E84" s="1"/>
  <c r="J84" s="1"/>
  <c r="D80"/>
  <c r="E80" s="1"/>
  <c r="J80" s="1"/>
  <c r="D76"/>
  <c r="D72"/>
  <c r="E72"/>
  <c r="J72" s="1"/>
  <c r="D67"/>
  <c r="D45"/>
  <c r="D40"/>
  <c r="D36"/>
  <c r="D21"/>
  <c r="D16"/>
  <c r="D12"/>
  <c r="D8"/>
  <c r="C85"/>
  <c r="E85" s="1"/>
  <c r="J85" s="1"/>
  <c r="D53"/>
  <c r="D44"/>
  <c r="E44" s="1"/>
  <c r="J44" s="1"/>
  <c r="D29"/>
  <c r="C61"/>
  <c r="E61" s="1"/>
  <c r="J61" s="1"/>
  <c r="C20"/>
  <c r="C4"/>
  <c r="E66"/>
  <c r="E62"/>
  <c r="E82"/>
  <c r="J82"/>
  <c r="I6"/>
  <c r="I81"/>
  <c r="E81"/>
  <c r="I5"/>
  <c r="I80"/>
  <c r="I79"/>
  <c r="E79"/>
  <c r="I78"/>
  <c r="E78"/>
  <c r="I77"/>
  <c r="I76"/>
  <c r="E76"/>
  <c r="J76"/>
  <c r="I75"/>
  <c r="I74"/>
  <c r="E74"/>
  <c r="I73"/>
  <c r="E73"/>
  <c r="I72"/>
  <c r="I71"/>
  <c r="E71"/>
  <c r="I70"/>
  <c r="E70"/>
  <c r="I69"/>
  <c r="J69"/>
  <c r="I68"/>
  <c r="I67"/>
  <c r="I65"/>
  <c r="J65"/>
  <c r="I64"/>
  <c r="I63"/>
  <c r="E63"/>
  <c r="J63" s="1"/>
  <c r="I62"/>
  <c r="I61"/>
  <c r="I60"/>
  <c r="I59"/>
  <c r="I58"/>
  <c r="I57"/>
  <c r="I56"/>
  <c r="I55"/>
  <c r="I54"/>
  <c r="I53"/>
  <c r="I52"/>
  <c r="J52"/>
  <c r="I51"/>
  <c r="E51"/>
  <c r="I50"/>
  <c r="I48"/>
  <c r="I47"/>
  <c r="I46"/>
  <c r="I45"/>
  <c r="I44"/>
  <c r="I43"/>
  <c r="I42"/>
  <c r="J42"/>
  <c r="I41"/>
  <c r="I40"/>
  <c r="I38"/>
  <c r="I37"/>
  <c r="J37"/>
  <c r="I36"/>
  <c r="I35"/>
  <c r="I34"/>
  <c r="I33"/>
  <c r="I31"/>
  <c r="J31"/>
  <c r="I30"/>
  <c r="I29"/>
  <c r="I28"/>
  <c r="E28"/>
  <c r="I27"/>
  <c r="J27"/>
  <c r="I26"/>
  <c r="I25"/>
  <c r="I24"/>
  <c r="I23"/>
  <c r="I22"/>
  <c r="I21"/>
  <c r="I20"/>
  <c r="E20"/>
  <c r="J20" s="1"/>
  <c r="I18"/>
  <c r="I17"/>
  <c r="I16"/>
  <c r="I15"/>
  <c r="I14"/>
  <c r="I4"/>
  <c r="E4"/>
  <c r="J4" s="1"/>
  <c r="I13"/>
  <c r="E13"/>
  <c r="J13" s="1"/>
  <c r="I12"/>
  <c r="E12"/>
  <c r="J12" s="1"/>
  <c r="I11"/>
  <c r="I10"/>
  <c r="I9"/>
  <c r="I8"/>
  <c r="I7"/>
  <c r="J78"/>
  <c r="J79"/>
  <c r="J74"/>
  <c r="J81"/>
  <c r="J51"/>
  <c r="J62"/>
  <c r="J71"/>
  <c r="J35"/>
  <c r="J73"/>
  <c r="J70"/>
  <c r="J28"/>
  <c r="C58"/>
  <c r="E58"/>
  <c r="J58" s="1"/>
  <c r="D58"/>
  <c r="C57"/>
  <c r="E57" s="1"/>
  <c r="J57" s="1"/>
  <c r="D57"/>
  <c r="C54"/>
  <c r="E54"/>
  <c r="J54" s="1"/>
  <c r="D54"/>
  <c r="C50"/>
  <c r="E50" s="1"/>
  <c r="J50" s="1"/>
  <c r="D50"/>
  <c r="C48"/>
  <c r="E48"/>
  <c r="J48" s="1"/>
  <c r="D48"/>
  <c r="D46"/>
  <c r="C46"/>
  <c r="C41"/>
  <c r="E41" s="1"/>
  <c r="J41" s="1"/>
  <c r="D41"/>
  <c r="C39"/>
  <c r="E39"/>
  <c r="D39"/>
  <c r="C33"/>
  <c r="E33" s="1"/>
  <c r="J33" s="1"/>
  <c r="D33"/>
  <c r="C26"/>
  <c r="E26"/>
  <c r="J26" s="1"/>
  <c r="D26"/>
  <c r="C24"/>
  <c r="E24" s="1"/>
  <c r="J24" s="1"/>
  <c r="D24"/>
  <c r="D22"/>
  <c r="C22"/>
  <c r="D15"/>
  <c r="C15"/>
  <c r="D11"/>
  <c r="C11"/>
  <c r="C9"/>
  <c r="D9"/>
  <c r="E9" s="1"/>
  <c r="J9" s="1"/>
  <c r="C60"/>
  <c r="E60"/>
  <c r="J60" s="1"/>
  <c r="D60"/>
  <c r="C56"/>
  <c r="E56" s="1"/>
  <c r="J56" s="1"/>
  <c r="D56"/>
  <c r="C55"/>
  <c r="E55"/>
  <c r="J55" s="1"/>
  <c r="D55"/>
  <c r="C49"/>
  <c r="E49" s="1"/>
  <c r="D49"/>
  <c r="D47"/>
  <c r="C47"/>
  <c r="D43"/>
  <c r="C43"/>
  <c r="C38"/>
  <c r="E38"/>
  <c r="J38" s="1"/>
  <c r="D38"/>
  <c r="C34"/>
  <c r="E34" s="1"/>
  <c r="J34" s="1"/>
  <c r="D34"/>
  <c r="C30"/>
  <c r="E30"/>
  <c r="J30" s="1"/>
  <c r="D30"/>
  <c r="C25"/>
  <c r="E25" s="1"/>
  <c r="J25" s="1"/>
  <c r="D25"/>
  <c r="D23"/>
  <c r="C23"/>
  <c r="D18"/>
  <c r="C18"/>
  <c r="E18" s="1"/>
  <c r="J18" s="1"/>
  <c r="D17"/>
  <c r="C17"/>
  <c r="D14"/>
  <c r="C14"/>
  <c r="E14" s="1"/>
  <c r="J14" s="1"/>
  <c r="C10"/>
  <c r="E10"/>
  <c r="J10" s="1"/>
  <c r="D10"/>
  <c r="C7"/>
  <c r="E7" s="1"/>
  <c r="J7" s="1"/>
  <c r="D7"/>
  <c r="C6"/>
  <c r="E6" s="1"/>
  <c r="J6" s="1"/>
  <c r="D6"/>
  <c r="E17"/>
  <c r="J17" s="1"/>
  <c r="E23"/>
  <c r="J23" s="1"/>
  <c r="E43"/>
  <c r="J43"/>
  <c r="E47"/>
  <c r="J47" s="1"/>
  <c r="E11"/>
  <c r="J11"/>
  <c r="E15"/>
  <c r="J15" s="1"/>
  <c r="E22"/>
  <c r="J22"/>
  <c r="E46"/>
  <c r="J46" s="1"/>
  <c r="J21" i="5"/>
  <c r="J31"/>
  <c r="J23"/>
  <c r="J26"/>
  <c r="J29"/>
  <c r="J12"/>
  <c r="J24"/>
  <c r="J15"/>
  <c r="J11"/>
  <c r="J10"/>
  <c r="J9"/>
  <c r="J14"/>
  <c r="J6"/>
  <c r="J22"/>
  <c r="J25"/>
  <c r="J7"/>
  <c r="J27"/>
  <c r="J32"/>
  <c r="J13"/>
  <c r="J18"/>
  <c r="J16"/>
  <c r="K14" i="2" l="1"/>
  <c r="K9"/>
  <c r="K4"/>
  <c r="L4" s="1"/>
  <c r="K84"/>
  <c r="K47"/>
  <c r="K54"/>
  <c r="K58"/>
  <c r="K33"/>
  <c r="K18"/>
  <c r="K72"/>
  <c r="K15"/>
  <c r="K24"/>
  <c r="K78"/>
  <c r="L78" s="1"/>
  <c r="K67"/>
  <c r="K5"/>
  <c r="K77"/>
  <c r="K38"/>
  <c r="K21"/>
  <c r="K23"/>
  <c r="K26"/>
  <c r="K12"/>
  <c r="K37"/>
  <c r="L37" s="1"/>
  <c r="K13"/>
  <c r="K10"/>
  <c r="K79"/>
  <c r="L79" s="1"/>
  <c r="K65"/>
  <c r="L65" s="1"/>
  <c r="K57"/>
  <c r="K44"/>
  <c r="K73"/>
  <c r="L73" s="1"/>
  <c r="K8"/>
  <c r="L8" s="1"/>
  <c r="K45"/>
  <c r="K50"/>
  <c r="K31"/>
  <c r="L31" s="1"/>
  <c r="K16"/>
  <c r="K17"/>
  <c r="K7"/>
  <c r="K68"/>
  <c r="K55"/>
  <c r="K27"/>
  <c r="L27" s="1"/>
  <c r="K51"/>
  <c r="L51" s="1"/>
  <c r="K76"/>
  <c r="L76" s="1"/>
  <c r="K30"/>
  <c r="K71"/>
  <c r="K36"/>
  <c r="K63"/>
  <c r="K70"/>
  <c r="K56"/>
  <c r="K81"/>
  <c r="L81" s="1"/>
  <c r="K74"/>
  <c r="K53"/>
  <c r="K52"/>
  <c r="L52" s="1"/>
  <c r="K75"/>
  <c r="K25"/>
  <c r="K62"/>
  <c r="K34"/>
  <c r="K20"/>
  <c r="K59"/>
  <c r="K69"/>
  <c r="L69" s="1"/>
  <c r="K61"/>
  <c r="K41"/>
  <c r="L5"/>
  <c r="K80"/>
  <c r="K43"/>
  <c r="K46"/>
  <c r="K6"/>
  <c r="K60"/>
  <c r="K29"/>
  <c r="K40"/>
  <c r="K64"/>
  <c r="K35"/>
  <c r="L35" s="1"/>
  <c r="K42"/>
  <c r="L42" s="1"/>
  <c r="K11"/>
  <c r="K28"/>
  <c r="L28" s="1"/>
  <c r="K48"/>
  <c r="K22"/>
  <c r="L22"/>
  <c r="L15"/>
  <c r="L43"/>
  <c r="L23"/>
  <c r="L25"/>
  <c r="L30"/>
  <c r="L55"/>
  <c r="L24"/>
  <c r="L26"/>
  <c r="L41"/>
  <c r="L48"/>
  <c r="L57"/>
  <c r="L58"/>
  <c r="L71"/>
  <c r="L74"/>
  <c r="L12"/>
  <c r="L13"/>
  <c r="L72"/>
  <c r="L84"/>
  <c r="L75"/>
  <c r="L67"/>
  <c r="L53"/>
  <c r="L40"/>
  <c r="L29"/>
  <c r="L16"/>
  <c r="K82"/>
  <c r="L82" s="1"/>
  <c r="L6"/>
  <c r="K83"/>
  <c r="L83" s="1"/>
  <c r="L7"/>
  <c r="K85"/>
  <c r="L9"/>
  <c r="L46"/>
  <c r="L11"/>
  <c r="L47"/>
  <c r="L17"/>
  <c r="L10"/>
  <c r="L14"/>
  <c r="L18"/>
  <c r="L34"/>
  <c r="L38"/>
  <c r="L56"/>
  <c r="L60"/>
  <c r="L33"/>
  <c r="L50"/>
  <c r="L54"/>
  <c r="L70"/>
  <c r="L62"/>
  <c r="L20"/>
  <c r="L63"/>
  <c r="L61"/>
  <c r="L44"/>
  <c r="L85"/>
  <c r="L80"/>
  <c r="L77"/>
  <c r="L68"/>
  <c r="L64"/>
  <c r="L59"/>
  <c r="L45"/>
  <c r="L36"/>
  <c r="L21"/>
  <c r="J19" i="5"/>
  <c r="J30"/>
  <c r="J17"/>
  <c r="J8"/>
  <c r="J28"/>
  <c r="K16" s="1"/>
  <c r="L16" s="1"/>
  <c r="K27"/>
  <c r="L27" s="1"/>
  <c r="K14"/>
  <c r="L14" s="1"/>
  <c r="K22"/>
  <c r="L22" s="1"/>
  <c r="K10"/>
  <c r="L10" s="1"/>
  <c r="K18"/>
  <c r="L18" s="1"/>
  <c r="K15"/>
  <c r="L15" s="1"/>
  <c r="K28"/>
  <c r="L28" s="1"/>
  <c r="K21"/>
  <c r="L21" s="1"/>
  <c r="K31"/>
  <c r="L31" s="1"/>
  <c r="K7"/>
  <c r="L7" s="1"/>
  <c r="K11"/>
  <c r="L11" s="1"/>
  <c r="K26"/>
  <c r="L26" s="1"/>
  <c r="K19"/>
  <c r="L19" s="1"/>
  <c r="K30"/>
  <c r="L30" s="1"/>
  <c r="K23"/>
  <c r="L23" s="1"/>
  <c r="K24"/>
  <c r="L24" s="1"/>
  <c r="K29"/>
  <c r="L29" s="1"/>
  <c r="K13"/>
  <c r="L13" s="1"/>
  <c r="K20"/>
  <c r="L20" s="1"/>
  <c r="K9"/>
  <c r="L9" s="1"/>
  <c r="K6"/>
  <c r="L6" s="1"/>
  <c r="K25" l="1"/>
  <c r="L25" s="1"/>
  <c r="K12"/>
  <c r="L12" s="1"/>
  <c r="K17"/>
  <c r="L17" s="1"/>
  <c r="K8"/>
  <c r="L8" s="1"/>
  <c r="K32"/>
  <c r="L32" s="1"/>
</calcChain>
</file>

<file path=xl/sharedStrings.xml><?xml version="1.0" encoding="utf-8"?>
<sst xmlns="http://schemas.openxmlformats.org/spreadsheetml/2006/main" count="305" uniqueCount="153">
  <si>
    <t>ploeg</t>
  </si>
  <si>
    <t>LDB1X</t>
  </si>
  <si>
    <t>RICHTTIJD</t>
  </si>
  <si>
    <t>Afstand</t>
  </si>
  <si>
    <t>indiv.</t>
  </si>
  <si>
    <t>gem.</t>
  </si>
  <si>
    <t>MIN</t>
  </si>
  <si>
    <t>SEC</t>
  </si>
  <si>
    <t>m/s</t>
  </si>
  <si>
    <t>perc.</t>
  </si>
  <si>
    <t>verschil</t>
  </si>
  <si>
    <t>DB1X</t>
  </si>
  <si>
    <t>LB1X</t>
  </si>
  <si>
    <t>O1X</t>
  </si>
  <si>
    <t>LSA1X</t>
  </si>
  <si>
    <t>LN2-</t>
  </si>
  <si>
    <t>DO4-</t>
  </si>
  <si>
    <t>N4+</t>
  </si>
  <si>
    <t>DB8</t>
  </si>
  <si>
    <t>LB8</t>
  </si>
  <si>
    <t>B8</t>
  </si>
  <si>
    <t xml:space="preserve">UITSLAGEN ReX-Test </t>
  </si>
  <si>
    <t>EJ8</t>
  </si>
  <si>
    <t>N8</t>
  </si>
  <si>
    <t>O8</t>
  </si>
  <si>
    <t>SA8</t>
  </si>
  <si>
    <t>LN8</t>
  </si>
  <si>
    <t>LO8</t>
  </si>
  <si>
    <t>LSA8</t>
  </si>
  <si>
    <t>DN8</t>
  </si>
  <si>
    <t>DO8</t>
  </si>
  <si>
    <t>DSA8</t>
  </si>
  <si>
    <t>B4+</t>
  </si>
  <si>
    <t>O4+</t>
  </si>
  <si>
    <t>SA4+</t>
  </si>
  <si>
    <t>LB4+</t>
  </si>
  <si>
    <t>LN4+</t>
  </si>
  <si>
    <t>LO4+</t>
  </si>
  <si>
    <t>LSA4+</t>
  </si>
  <si>
    <t>DB4+</t>
  </si>
  <si>
    <t>DN4+</t>
  </si>
  <si>
    <t>DO4+</t>
  </si>
  <si>
    <t>DSA4+</t>
  </si>
  <si>
    <t>O4-</t>
  </si>
  <si>
    <t>SA4-</t>
  </si>
  <si>
    <t>LO4-</t>
  </si>
  <si>
    <t>LSA4-</t>
  </si>
  <si>
    <t>DSA4-</t>
  </si>
  <si>
    <t>N2-</t>
  </si>
  <si>
    <t>O2-</t>
  </si>
  <si>
    <t>SA2-</t>
  </si>
  <si>
    <t>LO2-</t>
  </si>
  <si>
    <t>LSA2-</t>
  </si>
  <si>
    <t>DN2-</t>
  </si>
  <si>
    <t>DO2-</t>
  </si>
  <si>
    <t>DSA2-</t>
  </si>
  <si>
    <t>B2X</t>
  </si>
  <si>
    <t>N2X</t>
  </si>
  <si>
    <t>O2X</t>
  </si>
  <si>
    <t>SA2X</t>
  </si>
  <si>
    <t>LB2X</t>
  </si>
  <si>
    <t>LN2X</t>
  </si>
  <si>
    <t>LO2X</t>
  </si>
  <si>
    <t>LSA2X</t>
  </si>
  <si>
    <t>DB2X</t>
  </si>
  <si>
    <t>DN2X</t>
  </si>
  <si>
    <t>DO2X</t>
  </si>
  <si>
    <t>DSA2X</t>
  </si>
  <si>
    <t>LDB2X</t>
  </si>
  <si>
    <t>LDN2X</t>
  </si>
  <si>
    <t>LDO2X</t>
  </si>
  <si>
    <t>LDSA2X</t>
  </si>
  <si>
    <t>B1X</t>
  </si>
  <si>
    <t>N1X</t>
  </si>
  <si>
    <t>SA1X</t>
  </si>
  <si>
    <t>LN1X</t>
  </si>
  <si>
    <t>LO1X</t>
  </si>
  <si>
    <t>DN1x</t>
  </si>
  <si>
    <t>DO1X</t>
  </si>
  <si>
    <t>DSA1X</t>
  </si>
  <si>
    <t>LDN1X</t>
  </si>
  <si>
    <t>LDO1X</t>
  </si>
  <si>
    <t>LDSA1X</t>
  </si>
  <si>
    <t>BOOT</t>
  </si>
  <si>
    <t>TOPTIJD</t>
  </si>
  <si>
    <t>RR</t>
  </si>
  <si>
    <t>ARB</t>
  </si>
  <si>
    <t>NSRF</t>
  </si>
  <si>
    <t>HOL</t>
  </si>
  <si>
    <t>HOLNK</t>
  </si>
  <si>
    <t>RRNK</t>
  </si>
  <si>
    <t>Gem. alle jaren</t>
  </si>
  <si>
    <t>LEJ8</t>
  </si>
  <si>
    <t>DEJ8</t>
  </si>
  <si>
    <t>N4-</t>
  </si>
  <si>
    <t>LN4-</t>
  </si>
  <si>
    <t>DN4-</t>
  </si>
  <si>
    <t>Niet online</t>
  </si>
  <si>
    <t>later dan holl</t>
  </si>
  <si>
    <t>B1x</t>
  </si>
  <si>
    <t>EJZ</t>
  </si>
  <si>
    <t>EJD8</t>
  </si>
  <si>
    <t>B8+</t>
  </si>
  <si>
    <t>DB8+</t>
  </si>
  <si>
    <t>Westelijke</t>
  </si>
  <si>
    <t>Hollandia</t>
  </si>
  <si>
    <t>Westelijk</t>
  </si>
  <si>
    <t>Gem. 2007-2011</t>
  </si>
  <si>
    <t>HEL-rex</t>
  </si>
  <si>
    <t>MGD 4-</t>
  </si>
  <si>
    <t>Rogier Blink</t>
  </si>
  <si>
    <t>Rutger Bianchi</t>
  </si>
  <si>
    <t>Jorrit Kortink</t>
  </si>
  <si>
    <t>Jolmer Tuinstra</t>
  </si>
  <si>
    <t>Marloes Oldenburg</t>
  </si>
  <si>
    <t>Eva Sprenger</t>
  </si>
  <si>
    <t>Emma Corbijn</t>
  </si>
  <si>
    <t>Lisanne Petter</t>
  </si>
  <si>
    <t>Rianne Gringhuis</t>
  </si>
  <si>
    <t>Jolanda Scholtens</t>
  </si>
  <si>
    <t>Simone Harmsen</t>
  </si>
  <si>
    <t>Daan Peters</t>
  </si>
  <si>
    <t>Bart Wolters</t>
  </si>
  <si>
    <t>Alexandre Ruiz</t>
  </si>
  <si>
    <t>EJL</t>
  </si>
  <si>
    <t>Sunny Kolev</t>
  </si>
  <si>
    <t>Joris Admiraal</t>
  </si>
  <si>
    <t>Bobby en David</t>
  </si>
  <si>
    <t>MGD 2-</t>
  </si>
  <si>
    <t>Koen Luppes</t>
  </si>
  <si>
    <t>Dennis</t>
  </si>
  <si>
    <t>SA1x</t>
  </si>
  <si>
    <t>LSA1x</t>
  </si>
  <si>
    <t>LDN1x</t>
  </si>
  <si>
    <t>LDB1x</t>
  </si>
  <si>
    <t>DB1x</t>
  </si>
  <si>
    <t>LB1x</t>
  </si>
  <si>
    <t>LB8+</t>
  </si>
  <si>
    <t>Ldej4*</t>
  </si>
  <si>
    <t>DSA1x</t>
  </si>
  <si>
    <t>Kolom1</t>
  </si>
  <si>
    <t>Kolom2</t>
  </si>
  <si>
    <t>3000</t>
  </si>
  <si>
    <t>MIN3</t>
  </si>
  <si>
    <t>SEC4</t>
  </si>
  <si>
    <t>m/s2</t>
  </si>
  <si>
    <t>Lichte dames</t>
  </si>
  <si>
    <t>ind. %</t>
  </si>
  <si>
    <t>gem. %</t>
  </si>
  <si>
    <t>LN1x</t>
  </si>
  <si>
    <t>N1x</t>
  </si>
  <si>
    <t>Roeland en Joroen</t>
  </si>
  <si>
    <t>EJD4</t>
  </si>
</sst>
</file>

<file path=xl/styles.xml><?xml version="1.0" encoding="utf-8"?>
<styleSheet xmlns="http://schemas.openxmlformats.org/spreadsheetml/2006/main">
  <numFmts count="1">
    <numFmt numFmtId="164" formatCode="h:mm:ss;@"/>
  </numFmts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name val="Arial"/>
      <family val="2"/>
    </font>
    <font>
      <b/>
      <sz val="10"/>
      <color indexed="12"/>
      <name val="Arial"/>
      <family val="2"/>
    </font>
    <font>
      <sz val="8"/>
      <name val="Arial"/>
    </font>
    <font>
      <sz val="16"/>
      <name val="Arial Black"/>
      <family val="2"/>
    </font>
    <font>
      <b/>
      <i/>
      <sz val="10"/>
      <name val="Arial"/>
      <family val="2"/>
    </font>
    <font>
      <b/>
      <sz val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7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61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1" fontId="3" fillId="2" borderId="0" xfId="0" applyNumberFormat="1" applyFont="1" applyFill="1"/>
    <xf numFmtId="2" fontId="4" fillId="0" borderId="0" xfId="0" applyNumberFormat="1" applyFont="1"/>
    <xf numFmtId="0" fontId="3" fillId="3" borderId="0" xfId="0" applyFont="1" applyFill="1"/>
    <xf numFmtId="2" fontId="2" fillId="0" borderId="0" xfId="0" applyNumberFormat="1" applyFont="1"/>
    <xf numFmtId="2" fontId="0" fillId="0" borderId="1" xfId="0" applyNumberForma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right"/>
    </xf>
    <xf numFmtId="0" fontId="7" fillId="0" borderId="2" xfId="0" applyFont="1" applyBorder="1"/>
    <xf numFmtId="0" fontId="0" fillId="0" borderId="2" xfId="0" applyBorder="1"/>
    <xf numFmtId="0" fontId="4" fillId="0" borderId="2" xfId="0" applyFont="1" applyBorder="1"/>
    <xf numFmtId="0" fontId="2" fillId="0" borderId="2" xfId="0" applyFont="1" applyBorder="1"/>
    <xf numFmtId="0" fontId="8" fillId="0" borderId="0" xfId="0" applyFont="1"/>
    <xf numFmtId="0" fontId="0" fillId="0" borderId="1" xfId="0" applyBorder="1"/>
    <xf numFmtId="0" fontId="0" fillId="0" borderId="0" xfId="0" applyFill="1"/>
    <xf numFmtId="164" fontId="0" fillId="0" borderId="0" xfId="0" applyNumberFormat="1" applyFill="1"/>
    <xf numFmtId="1" fontId="3" fillId="3" borderId="0" xfId="0" applyNumberFormat="1" applyFont="1" applyFill="1"/>
    <xf numFmtId="0" fontId="9" fillId="0" borderId="0" xfId="0" applyFont="1"/>
    <xf numFmtId="14" fontId="9" fillId="0" borderId="0" xfId="0" quotePrefix="1" applyNumberFormat="1" applyFont="1"/>
    <xf numFmtId="0" fontId="1" fillId="0" borderId="0" xfId="1" applyNumberFormat="1" applyFont="1" applyFill="1" applyBorder="1" applyAlignment="1"/>
    <xf numFmtId="0" fontId="2" fillId="0" borderId="0" xfId="1" applyFont="1" applyBorder="1">
      <alignment vertical="center"/>
    </xf>
    <xf numFmtId="0" fontId="1" fillId="0" borderId="0" xfId="1" applyNumberFormat="1" applyFont="1" applyFill="1" applyAlignment="1"/>
    <xf numFmtId="0" fontId="1" fillId="0" borderId="0" xfId="1" applyFont="1">
      <alignment vertical="center"/>
    </xf>
    <xf numFmtId="21" fontId="1" fillId="0" borderId="0" xfId="1" applyNumberFormat="1" applyFont="1">
      <alignment vertical="center"/>
    </xf>
    <xf numFmtId="45" fontId="2" fillId="0" borderId="0" xfId="1" applyNumberFormat="1" applyFont="1" applyFill="1" applyAlignment="1"/>
    <xf numFmtId="45" fontId="2" fillId="4" borderId="0" xfId="1" applyNumberFormat="1" applyFont="1" applyFill="1" applyBorder="1" applyAlignment="1" applyProtection="1"/>
    <xf numFmtId="45" fontId="1" fillId="5" borderId="3" xfId="1" applyNumberFormat="1" applyFont="1" applyFill="1" applyBorder="1" applyAlignment="1"/>
    <xf numFmtId="45" fontId="1" fillId="5" borderId="1" xfId="1" applyNumberFormat="1" applyFont="1" applyFill="1" applyBorder="1" applyAlignment="1"/>
    <xf numFmtId="45" fontId="1" fillId="5" borderId="4" xfId="1" applyNumberFormat="1" applyFont="1" applyFill="1" applyBorder="1" applyAlignment="1"/>
    <xf numFmtId="45" fontId="1" fillId="6" borderId="3" xfId="1" applyNumberFormat="1" applyFont="1" applyFill="1" applyBorder="1" applyAlignment="1"/>
    <xf numFmtId="45" fontId="1" fillId="6" borderId="1" xfId="1" applyNumberFormat="1" applyFont="1" applyFill="1" applyBorder="1" applyAlignment="1"/>
    <xf numFmtId="45" fontId="1" fillId="6" borderId="4" xfId="1" applyNumberFormat="1" applyFont="1" applyFill="1" applyBorder="1" applyAlignment="1"/>
    <xf numFmtId="45" fontId="1" fillId="7" borderId="3" xfId="1" applyNumberFormat="1" applyFont="1" applyFill="1" applyBorder="1" applyAlignment="1"/>
    <xf numFmtId="45" fontId="1" fillId="7" borderId="5" xfId="1" applyNumberFormat="1" applyFont="1" applyFill="1" applyBorder="1" applyAlignment="1"/>
    <xf numFmtId="45" fontId="1" fillId="7" borderId="4" xfId="1" applyNumberFormat="1" applyFont="1" applyFill="1" applyBorder="1" applyAlignment="1"/>
    <xf numFmtId="45" fontId="1" fillId="8" borderId="3" xfId="1" applyNumberFormat="1" applyFont="1" applyFill="1" applyBorder="1" applyAlignment="1"/>
    <xf numFmtId="45" fontId="1" fillId="8" borderId="1" xfId="1" applyNumberFormat="1" applyFont="1" applyFill="1" applyBorder="1" applyAlignment="1"/>
    <xf numFmtId="45" fontId="1" fillId="8" borderId="4" xfId="1" applyNumberFormat="1" applyFont="1" applyFill="1" applyBorder="1" applyAlignment="1"/>
    <xf numFmtId="45" fontId="1" fillId="9" borderId="3" xfId="1" applyNumberFormat="1" applyFont="1" applyFill="1" applyBorder="1" applyAlignment="1"/>
    <xf numFmtId="45" fontId="1" fillId="9" borderId="1" xfId="1" applyNumberFormat="1" applyFont="1" applyFill="1" applyBorder="1" applyAlignment="1"/>
    <xf numFmtId="45" fontId="1" fillId="9" borderId="4" xfId="1" applyNumberFormat="1" applyFont="1" applyFill="1" applyBorder="1" applyAlignment="1"/>
    <xf numFmtId="45" fontId="1" fillId="10" borderId="3" xfId="1" applyNumberFormat="1" applyFont="1" applyFill="1" applyBorder="1" applyAlignment="1"/>
    <xf numFmtId="45" fontId="1" fillId="10" borderId="5" xfId="1" applyNumberFormat="1" applyFont="1" applyFill="1" applyBorder="1" applyAlignment="1"/>
    <xf numFmtId="45" fontId="1" fillId="10" borderId="1" xfId="1" applyNumberFormat="1" applyFont="1" applyFill="1" applyBorder="1" applyAlignment="1"/>
    <xf numFmtId="45" fontId="1" fillId="10" borderId="4" xfId="1" applyNumberFormat="1" applyFont="1" applyFill="1" applyBorder="1" applyAlignment="1"/>
    <xf numFmtId="45" fontId="1" fillId="11" borderId="3" xfId="1" applyNumberFormat="1" applyFont="1" applyFill="1" applyBorder="1" applyAlignment="1"/>
    <xf numFmtId="45" fontId="1" fillId="5" borderId="6" xfId="1" applyNumberFormat="1" applyFont="1" applyFill="1" applyBorder="1" applyAlignment="1"/>
    <xf numFmtId="45" fontId="1" fillId="5" borderId="7" xfId="1" applyNumberFormat="1" applyFont="1" applyFill="1" applyBorder="1" applyAlignment="1"/>
    <xf numFmtId="45" fontId="1" fillId="5" borderId="8" xfId="1" applyNumberFormat="1" applyFont="1" applyFill="1" applyBorder="1" applyAlignment="1"/>
    <xf numFmtId="45" fontId="1" fillId="6" borderId="6" xfId="1" applyNumberFormat="1" applyFont="1" applyFill="1" applyBorder="1" applyAlignment="1"/>
    <xf numFmtId="45" fontId="1" fillId="6" borderId="7" xfId="1" applyNumberFormat="1" applyFont="1" applyFill="1" applyBorder="1" applyAlignment="1"/>
    <xf numFmtId="45" fontId="1" fillId="6" borderId="8" xfId="1" applyNumberFormat="1" applyFont="1" applyFill="1" applyBorder="1" applyAlignment="1"/>
    <xf numFmtId="45" fontId="1" fillId="7" borderId="6" xfId="1" applyNumberFormat="1" applyFont="1" applyFill="1" applyBorder="1" applyAlignment="1"/>
    <xf numFmtId="45" fontId="1" fillId="7" borderId="9" xfId="1" applyNumberFormat="1" applyFont="1" applyFill="1" applyBorder="1" applyAlignment="1"/>
    <xf numFmtId="45" fontId="1" fillId="7" borderId="8" xfId="1" applyNumberFormat="1" applyFont="1" applyFill="1" applyBorder="1" applyAlignment="1"/>
    <xf numFmtId="45" fontId="1" fillId="8" borderId="6" xfId="1" applyNumberFormat="1" applyFont="1" applyFill="1" applyBorder="1" applyAlignment="1"/>
    <xf numFmtId="45" fontId="1" fillId="8" borderId="7" xfId="1" applyNumberFormat="1" applyFont="1" applyFill="1" applyBorder="1" applyAlignment="1"/>
    <xf numFmtId="45" fontId="1" fillId="8" borderId="8" xfId="1" applyNumberFormat="1" applyFont="1" applyFill="1" applyBorder="1" applyAlignment="1"/>
    <xf numFmtId="45" fontId="1" fillId="9" borderId="6" xfId="1" applyNumberFormat="1" applyFont="1" applyFill="1" applyBorder="1" applyAlignment="1"/>
    <xf numFmtId="45" fontId="1" fillId="9" borderId="7" xfId="1" applyNumberFormat="1" applyFont="1" applyFill="1" applyBorder="1" applyAlignment="1"/>
    <xf numFmtId="45" fontId="1" fillId="9" borderId="8" xfId="1" applyNumberFormat="1" applyFont="1" applyFill="1" applyBorder="1" applyAlignment="1"/>
    <xf numFmtId="45" fontId="1" fillId="10" borderId="6" xfId="1" applyNumberFormat="1" applyFont="1" applyFill="1" applyBorder="1" applyAlignment="1"/>
    <xf numFmtId="45" fontId="1" fillId="10" borderId="9" xfId="1" applyNumberFormat="1" applyFont="1" applyFill="1" applyBorder="1" applyAlignment="1"/>
    <xf numFmtId="45" fontId="1" fillId="10" borderId="7" xfId="1" applyNumberFormat="1" applyFont="1" applyFill="1" applyBorder="1" applyAlignment="1"/>
    <xf numFmtId="45" fontId="1" fillId="10" borderId="8" xfId="1" applyNumberFormat="1" applyFont="1" applyFill="1" applyBorder="1" applyAlignment="1"/>
    <xf numFmtId="45" fontId="1" fillId="11" borderId="6" xfId="1" applyNumberFormat="1" applyFont="1" applyFill="1" applyBorder="1" applyAlignment="1"/>
    <xf numFmtId="0" fontId="1" fillId="0" borderId="10" xfId="1" applyFont="1" applyBorder="1" applyProtection="1">
      <alignment vertical="center"/>
    </xf>
    <xf numFmtId="0" fontId="1" fillId="0" borderId="11" xfId="1" applyFont="1" applyBorder="1" applyProtection="1">
      <alignment vertical="center"/>
    </xf>
    <xf numFmtId="0" fontId="1" fillId="0" borderId="12" xfId="1" applyFont="1" applyBorder="1" applyProtection="1">
      <alignment vertical="center"/>
    </xf>
    <xf numFmtId="0" fontId="2" fillId="5" borderId="13" xfId="1" applyNumberFormat="1" applyFont="1" applyFill="1" applyBorder="1" applyAlignment="1" applyProtection="1"/>
    <xf numFmtId="0" fontId="2" fillId="5" borderId="14" xfId="1" applyNumberFormat="1" applyFont="1" applyFill="1" applyBorder="1" applyAlignment="1" applyProtection="1"/>
    <xf numFmtId="0" fontId="2" fillId="6" borderId="15" xfId="1" applyNumberFormat="1" applyFont="1" applyFill="1" applyBorder="1" applyAlignment="1" applyProtection="1"/>
    <xf numFmtId="0" fontId="2" fillId="6" borderId="13" xfId="1" applyNumberFormat="1" applyFont="1" applyFill="1" applyBorder="1" applyAlignment="1" applyProtection="1"/>
    <xf numFmtId="0" fontId="2" fillId="6" borderId="14" xfId="1" applyNumberFormat="1" applyFont="1" applyFill="1" applyBorder="1" applyAlignment="1" applyProtection="1"/>
    <xf numFmtId="0" fontId="2" fillId="7" borderId="13" xfId="1" applyNumberFormat="1" applyFont="1" applyFill="1" applyBorder="1" applyAlignment="1" applyProtection="1"/>
    <xf numFmtId="0" fontId="2" fillId="7" borderId="14" xfId="1" applyNumberFormat="1" applyFont="1" applyFill="1" applyBorder="1" applyAlignment="1" applyProtection="1"/>
    <xf numFmtId="0" fontId="2" fillId="8" borderId="13" xfId="1" applyNumberFormat="1" applyFont="1" applyFill="1" applyBorder="1" applyAlignment="1" applyProtection="1"/>
    <xf numFmtId="0" fontId="2" fillId="8" borderId="14" xfId="1" applyNumberFormat="1" applyFont="1" applyFill="1" applyBorder="1" applyAlignment="1" applyProtection="1"/>
    <xf numFmtId="0" fontId="2" fillId="9" borderId="13" xfId="1" applyNumberFormat="1" applyFont="1" applyFill="1" applyBorder="1" applyAlignment="1" applyProtection="1"/>
    <xf numFmtId="0" fontId="2" fillId="9" borderId="14" xfId="1" applyNumberFormat="1" applyFont="1" applyFill="1" applyBorder="1" applyAlignment="1" applyProtection="1"/>
    <xf numFmtId="0" fontId="2" fillId="10" borderId="15" xfId="1" applyNumberFormat="1" applyFont="1" applyFill="1" applyBorder="1" applyAlignment="1" applyProtection="1"/>
    <xf numFmtId="0" fontId="2" fillId="10" borderId="13" xfId="1" applyNumberFormat="1" applyFont="1" applyFill="1" applyBorder="1" applyAlignment="1" applyProtection="1"/>
    <xf numFmtId="0" fontId="2" fillId="10" borderId="14" xfId="1" applyNumberFormat="1" applyFont="1" applyFill="1" applyBorder="1" applyAlignment="1" applyProtection="1"/>
    <xf numFmtId="0" fontId="2" fillId="11" borderId="15" xfId="1" applyNumberFormat="1" applyFont="1" applyFill="1" applyBorder="1" applyAlignment="1" applyProtection="1"/>
    <xf numFmtId="0" fontId="1" fillId="11" borderId="13" xfId="1" applyNumberFormat="1" applyFont="1" applyFill="1" applyBorder="1" applyAlignment="1" applyProtection="1"/>
    <xf numFmtId="0" fontId="2" fillId="5" borderId="15" xfId="1" applyNumberFormat="1" applyFont="1" applyFill="1" applyBorder="1" applyAlignment="1" applyProtection="1"/>
    <xf numFmtId="0" fontId="1" fillId="5" borderId="13" xfId="1" applyNumberFormat="1" applyFont="1" applyFill="1" applyBorder="1" applyAlignment="1" applyProtection="1"/>
    <xf numFmtId="0" fontId="1" fillId="10" borderId="15" xfId="1" applyNumberFormat="1" applyFont="1" applyFill="1" applyBorder="1" applyAlignment="1" applyProtection="1"/>
    <xf numFmtId="0" fontId="1" fillId="10" borderId="13" xfId="1" applyNumberFormat="1" applyFont="1" applyFill="1" applyBorder="1" applyAlignment="1" applyProtection="1"/>
    <xf numFmtId="0" fontId="1" fillId="10" borderId="14" xfId="1" applyNumberFormat="1" applyFont="1" applyFill="1" applyBorder="1" applyAlignment="1" applyProtection="1"/>
    <xf numFmtId="0" fontId="1" fillId="12" borderId="13" xfId="1" applyNumberFormat="1" applyFont="1" applyFill="1" applyBorder="1" applyAlignment="1" applyProtection="1"/>
    <xf numFmtId="0" fontId="1" fillId="12" borderId="14" xfId="1" applyNumberFormat="1" applyFont="1" applyFill="1" applyBorder="1" applyAlignment="1" applyProtection="1"/>
    <xf numFmtId="0" fontId="1" fillId="13" borderId="11" xfId="1" applyNumberFormat="1" applyFont="1" applyFill="1" applyBorder="1" applyAlignment="1" applyProtection="1"/>
    <xf numFmtId="0" fontId="1" fillId="13" borderId="12" xfId="1" applyNumberFormat="1" applyFont="1" applyFill="1" applyBorder="1" applyAlignment="1" applyProtection="1"/>
    <xf numFmtId="0" fontId="1" fillId="13" borderId="16" xfId="1" applyNumberFormat="1" applyFont="1" applyFill="1" applyBorder="1" applyAlignment="1" applyProtection="1"/>
    <xf numFmtId="0" fontId="1" fillId="14" borderId="15" xfId="1" applyFont="1" applyFill="1" applyBorder="1" applyProtection="1">
      <alignment vertical="center"/>
    </xf>
    <xf numFmtId="0" fontId="1" fillId="14" borderId="13" xfId="1" applyFont="1" applyFill="1" applyBorder="1" applyProtection="1">
      <alignment vertical="center"/>
    </xf>
    <xf numFmtId="0" fontId="1" fillId="14" borderId="14" xfId="1" applyFont="1" applyFill="1" applyBorder="1" applyProtection="1">
      <alignment vertical="center"/>
    </xf>
    <xf numFmtId="0" fontId="1" fillId="6" borderId="15" xfId="1" applyFont="1" applyFill="1" applyBorder="1" applyProtection="1">
      <alignment vertical="center"/>
    </xf>
    <xf numFmtId="0" fontId="1" fillId="6" borderId="13" xfId="1" applyFont="1" applyFill="1" applyBorder="1" applyProtection="1">
      <alignment vertical="center"/>
    </xf>
    <xf numFmtId="0" fontId="1" fillId="6" borderId="14" xfId="1" applyFont="1" applyFill="1" applyBorder="1" applyProtection="1">
      <alignment vertical="center"/>
    </xf>
    <xf numFmtId="0" fontId="2" fillId="4" borderId="0" xfId="1" applyNumberFormat="1" applyFont="1" applyFill="1" applyBorder="1" applyAlignment="1" applyProtection="1"/>
    <xf numFmtId="0" fontId="1" fillId="5" borderId="17" xfId="1" applyNumberFormat="1" applyFont="1" applyFill="1" applyBorder="1" applyAlignment="1" applyProtection="1"/>
    <xf numFmtId="0" fontId="1" fillId="5" borderId="18" xfId="1" applyNumberFormat="1" applyFont="1" applyFill="1" applyBorder="1" applyAlignment="1" applyProtection="1"/>
    <xf numFmtId="0" fontId="1" fillId="5" borderId="19" xfId="1" applyNumberFormat="1" applyFont="1" applyFill="1" applyBorder="1" applyAlignment="1" applyProtection="1"/>
    <xf numFmtId="0" fontId="1" fillId="6" borderId="17" xfId="1" applyNumberFormat="1" applyFont="1" applyFill="1" applyBorder="1" applyAlignment="1" applyProtection="1"/>
    <xf numFmtId="0" fontId="1" fillId="6" borderId="18" xfId="1" applyNumberFormat="1" applyFont="1" applyFill="1" applyBorder="1" applyAlignment="1" applyProtection="1"/>
    <xf numFmtId="0" fontId="1" fillId="6" borderId="19" xfId="1" applyNumberFormat="1" applyFont="1" applyFill="1" applyBorder="1" applyAlignment="1" applyProtection="1"/>
    <xf numFmtId="0" fontId="1" fillId="7" borderId="17" xfId="1" applyNumberFormat="1" applyFont="1" applyFill="1" applyBorder="1" applyAlignment="1" applyProtection="1"/>
    <xf numFmtId="0" fontId="1" fillId="7" borderId="20" xfId="1" applyNumberFormat="1" applyFont="1" applyFill="1" applyBorder="1" applyAlignment="1" applyProtection="1"/>
    <xf numFmtId="0" fontId="1" fillId="7" borderId="19" xfId="1" applyNumberFormat="1" applyFont="1" applyFill="1" applyBorder="1" applyAlignment="1" applyProtection="1"/>
    <xf numFmtId="0" fontId="1" fillId="8" borderId="17" xfId="1" applyNumberFormat="1" applyFont="1" applyFill="1" applyBorder="1" applyAlignment="1" applyProtection="1"/>
    <xf numFmtId="0" fontId="1" fillId="8" borderId="18" xfId="1" applyNumberFormat="1" applyFont="1" applyFill="1" applyBorder="1" applyAlignment="1" applyProtection="1"/>
    <xf numFmtId="0" fontId="1" fillId="8" borderId="19" xfId="1" applyNumberFormat="1" applyFont="1" applyFill="1" applyBorder="1" applyAlignment="1" applyProtection="1"/>
    <xf numFmtId="0" fontId="1" fillId="9" borderId="17" xfId="1" applyNumberFormat="1" applyFont="1" applyFill="1" applyBorder="1" applyAlignment="1" applyProtection="1"/>
    <xf numFmtId="0" fontId="1" fillId="9" borderId="18" xfId="1" applyNumberFormat="1" applyFont="1" applyFill="1" applyBorder="1" applyAlignment="1" applyProtection="1"/>
    <xf numFmtId="0" fontId="1" fillId="9" borderId="19" xfId="1" applyNumberFormat="1" applyFont="1" applyFill="1" applyBorder="1" applyAlignment="1" applyProtection="1"/>
    <xf numFmtId="0" fontId="1" fillId="10" borderId="17" xfId="1" applyNumberFormat="1" applyFont="1" applyFill="1" applyBorder="1" applyAlignment="1" applyProtection="1"/>
    <xf numFmtId="0" fontId="1" fillId="10" borderId="20" xfId="1" applyNumberFormat="1" applyFont="1" applyFill="1" applyBorder="1" applyAlignment="1" applyProtection="1"/>
    <xf numFmtId="0" fontId="1" fillId="10" borderId="18" xfId="1" applyNumberFormat="1" applyFont="1" applyFill="1" applyBorder="1" applyAlignment="1" applyProtection="1"/>
    <xf numFmtId="0" fontId="1" fillId="10" borderId="19" xfId="1" applyNumberFormat="1" applyFont="1" applyFill="1" applyBorder="1" applyAlignment="1" applyProtection="1"/>
    <xf numFmtId="0" fontId="1" fillId="11" borderId="17" xfId="1" applyNumberFormat="1" applyFont="1" applyFill="1" applyBorder="1" applyAlignment="1" applyProtection="1"/>
    <xf numFmtId="0" fontId="1" fillId="11" borderId="18" xfId="1" applyNumberFormat="1" applyFont="1" applyFill="1" applyBorder="1" applyAlignment="1" applyProtection="1"/>
    <xf numFmtId="0" fontId="1" fillId="11" borderId="20" xfId="1" applyNumberFormat="1" applyFont="1" applyFill="1" applyBorder="1" applyAlignment="1" applyProtection="1"/>
    <xf numFmtId="0" fontId="1" fillId="12" borderId="17" xfId="1" applyNumberFormat="1" applyFont="1" applyFill="1" applyBorder="1" applyAlignment="1" applyProtection="1"/>
    <xf numFmtId="0" fontId="1" fillId="12" borderId="18" xfId="1" applyNumberFormat="1" applyFont="1" applyFill="1" applyBorder="1" applyAlignment="1" applyProtection="1"/>
    <xf numFmtId="0" fontId="1" fillId="12" borderId="20" xfId="1" applyNumberFormat="1" applyFont="1" applyFill="1" applyBorder="1" applyAlignment="1" applyProtection="1"/>
    <xf numFmtId="0" fontId="1" fillId="13" borderId="18" xfId="1" applyNumberFormat="1" applyFont="1" applyFill="1" applyBorder="1" applyAlignment="1" applyProtection="1"/>
    <xf numFmtId="0" fontId="1" fillId="14" borderId="17" xfId="1" applyNumberFormat="1" applyFont="1" applyFill="1" applyBorder="1" applyAlignment="1" applyProtection="1"/>
    <xf numFmtId="0" fontId="1" fillId="14" borderId="18" xfId="1" applyNumberFormat="1" applyFont="1" applyFill="1" applyBorder="1" applyAlignment="1" applyProtection="1"/>
    <xf numFmtId="0" fontId="1" fillId="14" borderId="19" xfId="1" applyNumberFormat="1" applyFont="1" applyFill="1" applyBorder="1" applyAlignment="1" applyProtection="1"/>
    <xf numFmtId="0" fontId="1" fillId="6" borderId="21" xfId="1" applyNumberFormat="1" applyFont="1" applyFill="1" applyBorder="1" applyAlignment="1" applyProtection="1"/>
    <xf numFmtId="0" fontId="1" fillId="5" borderId="6" xfId="1" applyNumberFormat="1" applyFont="1" applyFill="1" applyBorder="1" applyAlignment="1" applyProtection="1"/>
    <xf numFmtId="0" fontId="1" fillId="5" borderId="7" xfId="1" applyNumberFormat="1" applyFont="1" applyFill="1" applyBorder="1" applyAlignment="1" applyProtection="1"/>
    <xf numFmtId="0" fontId="1" fillId="5" borderId="8" xfId="1" applyNumberFormat="1" applyFont="1" applyFill="1" applyBorder="1" applyAlignment="1" applyProtection="1"/>
    <xf numFmtId="0" fontId="1" fillId="6" borderId="6" xfId="1" applyNumberFormat="1" applyFont="1" applyFill="1" applyBorder="1" applyAlignment="1" applyProtection="1"/>
    <xf numFmtId="0" fontId="1" fillId="6" borderId="7" xfId="1" applyNumberFormat="1" applyFont="1" applyFill="1" applyBorder="1" applyAlignment="1" applyProtection="1"/>
    <xf numFmtId="0" fontId="1" fillId="6" borderId="8" xfId="1" applyNumberFormat="1" applyFont="1" applyFill="1" applyBorder="1" applyAlignment="1" applyProtection="1"/>
    <xf numFmtId="0" fontId="1" fillId="7" borderId="6" xfId="1" applyNumberFormat="1" applyFont="1" applyFill="1" applyBorder="1" applyAlignment="1" applyProtection="1"/>
    <xf numFmtId="0" fontId="1" fillId="7" borderId="9" xfId="1" applyNumberFormat="1" applyFont="1" applyFill="1" applyBorder="1" applyAlignment="1" applyProtection="1"/>
    <xf numFmtId="0" fontId="1" fillId="7" borderId="8" xfId="1" applyNumberFormat="1" applyFont="1" applyFill="1" applyBorder="1" applyAlignment="1" applyProtection="1"/>
    <xf numFmtId="0" fontId="1" fillId="8" borderId="6" xfId="1" applyNumberFormat="1" applyFont="1" applyFill="1" applyBorder="1" applyAlignment="1" applyProtection="1"/>
    <xf numFmtId="0" fontId="1" fillId="8" borderId="7" xfId="1" applyNumberFormat="1" applyFont="1" applyFill="1" applyBorder="1" applyAlignment="1" applyProtection="1"/>
    <xf numFmtId="0" fontId="1" fillId="8" borderId="7" xfId="1" applyNumberFormat="1" applyFont="1" applyFill="1" applyBorder="1" applyAlignment="1" applyProtection="1">
      <alignment horizontal="center"/>
    </xf>
    <xf numFmtId="0" fontId="1" fillId="8" borderId="8" xfId="1" applyNumberFormat="1" applyFont="1" applyFill="1" applyBorder="1" applyAlignment="1" applyProtection="1"/>
    <xf numFmtId="0" fontId="1" fillId="9" borderId="6" xfId="1" applyNumberFormat="1" applyFont="1" applyFill="1" applyBorder="1" applyAlignment="1" applyProtection="1"/>
    <xf numFmtId="0" fontId="1" fillId="9" borderId="7" xfId="1" applyNumberFormat="1" applyFont="1" applyFill="1" applyBorder="1" applyAlignment="1" applyProtection="1"/>
    <xf numFmtId="0" fontId="1" fillId="9" borderId="8" xfId="1" applyNumberFormat="1" applyFont="1" applyFill="1" applyBorder="1" applyAlignment="1" applyProtection="1"/>
    <xf numFmtId="0" fontId="1" fillId="10" borderId="6" xfId="1" applyNumberFormat="1" applyFont="1" applyFill="1" applyBorder="1" applyAlignment="1" applyProtection="1"/>
    <xf numFmtId="0" fontId="1" fillId="10" borderId="9" xfId="1" applyNumberFormat="1" applyFont="1" applyFill="1" applyBorder="1" applyAlignment="1" applyProtection="1"/>
    <xf numFmtId="0" fontId="1" fillId="10" borderId="7" xfId="1" applyNumberFormat="1" applyFont="1" applyFill="1" applyBorder="1" applyAlignment="1" applyProtection="1"/>
    <xf numFmtId="0" fontId="1" fillId="10" borderId="8" xfId="1" applyNumberFormat="1" applyFont="1" applyFill="1" applyBorder="1" applyAlignment="1" applyProtection="1"/>
    <xf numFmtId="0" fontId="1" fillId="11" borderId="6" xfId="1" applyNumberFormat="1" applyFont="1" applyFill="1" applyBorder="1" applyAlignment="1" applyProtection="1"/>
    <xf numFmtId="0" fontId="1" fillId="11" borderId="7" xfId="1" applyNumberFormat="1" applyFont="1" applyFill="1" applyBorder="1" applyAlignment="1" applyProtection="1"/>
    <xf numFmtId="0" fontId="1" fillId="11" borderId="9" xfId="1" applyNumberFormat="1" applyFont="1" applyFill="1" applyBorder="1" applyAlignment="1" applyProtection="1"/>
    <xf numFmtId="21" fontId="1" fillId="10" borderId="7" xfId="1" applyNumberFormat="1" applyFont="1" applyFill="1" applyBorder="1" applyAlignment="1" applyProtection="1"/>
    <xf numFmtId="0" fontId="1" fillId="12" borderId="6" xfId="1" applyNumberFormat="1" applyFont="1" applyFill="1" applyBorder="1" applyAlignment="1" applyProtection="1"/>
    <xf numFmtId="0" fontId="1" fillId="12" borderId="7" xfId="1" applyNumberFormat="1" applyFont="1" applyFill="1" applyBorder="1" applyAlignment="1" applyProtection="1"/>
    <xf numFmtId="0" fontId="1" fillId="12" borderId="9" xfId="1" applyNumberFormat="1" applyFont="1" applyFill="1" applyBorder="1" applyAlignment="1" applyProtection="1"/>
    <xf numFmtId="0" fontId="1" fillId="13" borderId="22" xfId="1" applyNumberFormat="1" applyFont="1" applyFill="1" applyBorder="1" applyAlignment="1" applyProtection="1"/>
    <xf numFmtId="0" fontId="1" fillId="13" borderId="7" xfId="1" applyNumberFormat="1" applyFont="1" applyFill="1" applyBorder="1" applyAlignment="1" applyProtection="1"/>
    <xf numFmtId="0" fontId="1" fillId="13" borderId="23" xfId="1" applyNumberFormat="1" applyFont="1" applyFill="1" applyBorder="1" applyAlignment="1" applyProtection="1"/>
    <xf numFmtId="0" fontId="1" fillId="14" borderId="6" xfId="1" applyFont="1" applyFill="1" applyBorder="1" applyProtection="1">
      <alignment vertical="center"/>
    </xf>
    <xf numFmtId="0" fontId="1" fillId="14" borderId="7" xfId="1" applyFont="1" applyFill="1" applyBorder="1" applyProtection="1">
      <alignment vertical="center"/>
    </xf>
    <xf numFmtId="0" fontId="1" fillId="14" borderId="8" xfId="1" applyFont="1" applyFill="1" applyBorder="1" applyProtection="1">
      <alignment vertical="center"/>
    </xf>
    <xf numFmtId="0" fontId="1" fillId="6" borderId="24" xfId="1" applyFont="1" applyFill="1" applyBorder="1" applyProtection="1">
      <alignment vertical="center"/>
    </xf>
    <xf numFmtId="0" fontId="1" fillId="6" borderId="7" xfId="1" applyFont="1" applyFill="1" applyBorder="1" applyProtection="1">
      <alignment vertical="center"/>
    </xf>
    <xf numFmtId="0" fontId="1" fillId="6" borderId="8" xfId="1" applyFont="1" applyFill="1" applyBorder="1" applyProtection="1">
      <alignment vertical="center"/>
    </xf>
    <xf numFmtId="45" fontId="1" fillId="5" borderId="3" xfId="1" applyNumberFormat="1" applyFont="1" applyFill="1" applyBorder="1" applyAlignment="1" applyProtection="1"/>
    <xf numFmtId="45" fontId="1" fillId="5" borderId="1" xfId="1" applyNumberFormat="1" applyFont="1" applyFill="1" applyBorder="1" applyAlignment="1" applyProtection="1"/>
    <xf numFmtId="45" fontId="1" fillId="5" borderId="4" xfId="1" applyNumberFormat="1" applyFont="1" applyFill="1" applyBorder="1" applyAlignment="1" applyProtection="1"/>
    <xf numFmtId="45" fontId="1" fillId="6" borderId="3" xfId="1" applyNumberFormat="1" applyFont="1" applyFill="1" applyBorder="1" applyAlignment="1" applyProtection="1"/>
    <xf numFmtId="45" fontId="1" fillId="6" borderId="1" xfId="1" applyNumberFormat="1" applyFont="1" applyFill="1" applyBorder="1" applyAlignment="1" applyProtection="1"/>
    <xf numFmtId="45" fontId="1" fillId="6" borderId="4" xfId="1" applyNumberFormat="1" applyFont="1" applyFill="1" applyBorder="1" applyAlignment="1" applyProtection="1"/>
    <xf numFmtId="45" fontId="1" fillId="7" borderId="3" xfId="1" applyNumberFormat="1" applyFont="1" applyFill="1" applyBorder="1" applyAlignment="1" applyProtection="1"/>
    <xf numFmtId="45" fontId="1" fillId="7" borderId="5" xfId="1" applyNumberFormat="1" applyFont="1" applyFill="1" applyBorder="1" applyAlignment="1" applyProtection="1"/>
    <xf numFmtId="45" fontId="1" fillId="7" borderId="4" xfId="1" applyNumberFormat="1" applyFont="1" applyFill="1" applyBorder="1" applyAlignment="1" applyProtection="1"/>
    <xf numFmtId="45" fontId="1" fillId="8" borderId="3" xfId="1" applyNumberFormat="1" applyFont="1" applyFill="1" applyBorder="1" applyAlignment="1" applyProtection="1"/>
    <xf numFmtId="45" fontId="1" fillId="8" borderId="1" xfId="1" applyNumberFormat="1" applyFont="1" applyFill="1" applyBorder="1" applyAlignment="1" applyProtection="1"/>
    <xf numFmtId="45" fontId="1" fillId="8" borderId="4" xfId="1" applyNumberFormat="1" applyFont="1" applyFill="1" applyBorder="1" applyAlignment="1" applyProtection="1"/>
    <xf numFmtId="45" fontId="1" fillId="9" borderId="3" xfId="1" applyNumberFormat="1" applyFont="1" applyFill="1" applyBorder="1" applyAlignment="1" applyProtection="1"/>
    <xf numFmtId="45" fontId="1" fillId="9" borderId="1" xfId="1" applyNumberFormat="1" applyFont="1" applyFill="1" applyBorder="1" applyAlignment="1" applyProtection="1"/>
    <xf numFmtId="45" fontId="1" fillId="9" borderId="4" xfId="1" applyNumberFormat="1" applyFont="1" applyFill="1" applyBorder="1" applyAlignment="1" applyProtection="1"/>
    <xf numFmtId="45" fontId="1" fillId="10" borderId="3" xfId="1" applyNumberFormat="1" applyFont="1" applyFill="1" applyBorder="1" applyAlignment="1" applyProtection="1"/>
    <xf numFmtId="45" fontId="1" fillId="10" borderId="5" xfId="1" applyNumberFormat="1" applyFont="1" applyFill="1" applyBorder="1" applyAlignment="1" applyProtection="1"/>
    <xf numFmtId="45" fontId="1" fillId="10" borderId="1" xfId="1" applyNumberFormat="1" applyFont="1" applyFill="1" applyBorder="1" applyAlignment="1" applyProtection="1"/>
    <xf numFmtId="45" fontId="1" fillId="10" borderId="4" xfId="1" applyNumberFormat="1" applyFont="1" applyFill="1" applyBorder="1" applyAlignment="1" applyProtection="1"/>
    <xf numFmtId="45" fontId="1" fillId="11" borderId="3" xfId="1" applyNumberFormat="1" applyFont="1" applyFill="1" applyBorder="1" applyAlignment="1" applyProtection="1"/>
    <xf numFmtId="45" fontId="1" fillId="11" borderId="1" xfId="1" applyNumberFormat="1" applyFont="1" applyFill="1" applyBorder="1" applyAlignment="1" applyProtection="1"/>
    <xf numFmtId="45" fontId="1" fillId="11" borderId="5" xfId="1" applyNumberFormat="1" applyFont="1" applyFill="1" applyBorder="1" applyAlignment="1" applyProtection="1"/>
    <xf numFmtId="45" fontId="1" fillId="12" borderId="3" xfId="1" applyNumberFormat="1" applyFont="1" applyFill="1" applyBorder="1" applyAlignment="1" applyProtection="1"/>
    <xf numFmtId="45" fontId="1" fillId="12" borderId="1" xfId="1" applyNumberFormat="1" applyFont="1" applyFill="1" applyBorder="1" applyAlignment="1" applyProtection="1"/>
    <xf numFmtId="45" fontId="1" fillId="12" borderId="4" xfId="1" applyNumberFormat="1" applyFont="1" applyFill="1" applyBorder="1" applyAlignment="1" applyProtection="1"/>
    <xf numFmtId="45" fontId="1" fillId="13" borderId="3" xfId="1" applyNumberFormat="1" applyFont="1" applyFill="1" applyBorder="1" applyAlignment="1" applyProtection="1"/>
    <xf numFmtId="45" fontId="1" fillId="13" borderId="1" xfId="1" applyNumberFormat="1" applyFont="1" applyFill="1" applyBorder="1" applyAlignment="1" applyProtection="1"/>
    <xf numFmtId="45" fontId="1" fillId="13" borderId="4" xfId="1" applyNumberFormat="1" applyFont="1" applyFill="1" applyBorder="1" applyAlignment="1" applyProtection="1"/>
    <xf numFmtId="45" fontId="1" fillId="14" borderId="3" xfId="1" applyNumberFormat="1" applyFont="1" applyFill="1" applyBorder="1" applyProtection="1">
      <alignment vertical="center"/>
    </xf>
    <xf numFmtId="45" fontId="1" fillId="14" borderId="1" xfId="1" applyNumberFormat="1" applyFont="1" applyFill="1" applyBorder="1" applyProtection="1">
      <alignment vertical="center"/>
    </xf>
    <xf numFmtId="45" fontId="1" fillId="14" borderId="4" xfId="1" applyNumberFormat="1" applyFont="1" applyFill="1" applyBorder="1" applyProtection="1">
      <alignment vertical="center"/>
    </xf>
    <xf numFmtId="45" fontId="1" fillId="6" borderId="17" xfId="1" applyNumberFormat="1" applyFont="1" applyFill="1" applyBorder="1" applyProtection="1">
      <alignment vertical="center"/>
    </xf>
    <xf numFmtId="45" fontId="1" fillId="6" borderId="18" xfId="1" applyNumberFormat="1" applyFont="1" applyFill="1" applyBorder="1" applyProtection="1">
      <alignment vertical="center"/>
    </xf>
    <xf numFmtId="45" fontId="1" fillId="6" borderId="19" xfId="1" applyNumberFormat="1" applyFont="1" applyFill="1" applyBorder="1" applyProtection="1">
      <alignment vertical="center"/>
    </xf>
    <xf numFmtId="45" fontId="1" fillId="6" borderId="3" xfId="1" applyNumberFormat="1" applyFont="1" applyFill="1" applyBorder="1" applyProtection="1">
      <alignment vertical="center"/>
    </xf>
    <xf numFmtId="45" fontId="1" fillId="6" borderId="1" xfId="1" applyNumberFormat="1" applyFont="1" applyFill="1" applyBorder="1" applyProtection="1">
      <alignment vertical="center"/>
    </xf>
    <xf numFmtId="45" fontId="1" fillId="6" borderId="4" xfId="1" applyNumberFormat="1" applyFont="1" applyFill="1" applyBorder="1" applyProtection="1">
      <alignment vertical="center"/>
    </xf>
    <xf numFmtId="45" fontId="1" fillId="11" borderId="1" xfId="1" applyNumberFormat="1" applyFont="1" applyFill="1" applyBorder="1" applyAlignment="1"/>
    <xf numFmtId="45" fontId="1" fillId="11" borderId="5" xfId="1" applyNumberFormat="1" applyFont="1" applyFill="1" applyBorder="1" applyAlignment="1"/>
    <xf numFmtId="45" fontId="1" fillId="12" borderId="3" xfId="1" applyNumberFormat="1" applyFont="1" applyFill="1" applyBorder="1" applyAlignment="1"/>
    <xf numFmtId="45" fontId="1" fillId="12" borderId="1" xfId="1" applyNumberFormat="1" applyFont="1" applyFill="1" applyBorder="1" applyAlignment="1"/>
    <xf numFmtId="45" fontId="1" fillId="12" borderId="4" xfId="1" applyNumberFormat="1" applyFont="1" applyFill="1" applyBorder="1" applyAlignment="1"/>
    <xf numFmtId="45" fontId="1" fillId="13" borderId="3" xfId="1" applyNumberFormat="1" applyFont="1" applyFill="1" applyBorder="1" applyAlignment="1"/>
    <xf numFmtId="45" fontId="1" fillId="13" borderId="1" xfId="1" applyNumberFormat="1" applyFont="1" applyFill="1" applyBorder="1" applyAlignment="1"/>
    <xf numFmtId="45" fontId="1" fillId="13" borderId="4" xfId="1" applyNumberFormat="1" applyFont="1" applyFill="1" applyBorder="1" applyAlignment="1"/>
    <xf numFmtId="45" fontId="1" fillId="14" borderId="3" xfId="1" applyNumberFormat="1" applyFont="1" applyFill="1" applyBorder="1">
      <alignment vertical="center"/>
    </xf>
    <xf numFmtId="45" fontId="1" fillId="14" borderId="1" xfId="1" applyNumberFormat="1" applyFont="1" applyFill="1" applyBorder="1">
      <alignment vertical="center"/>
    </xf>
    <xf numFmtId="45" fontId="1" fillId="14" borderId="4" xfId="1" applyNumberFormat="1" applyFont="1" applyFill="1" applyBorder="1">
      <alignment vertical="center"/>
    </xf>
    <xf numFmtId="45" fontId="1" fillId="6" borderId="3" xfId="1" applyNumberFormat="1" applyFont="1" applyFill="1" applyBorder="1">
      <alignment vertical="center"/>
    </xf>
    <xf numFmtId="45" fontId="1" fillId="6" borderId="1" xfId="1" applyNumberFormat="1" applyFont="1" applyFill="1" applyBorder="1">
      <alignment vertical="center"/>
    </xf>
    <xf numFmtId="45" fontId="1" fillId="6" borderId="4" xfId="1" applyNumberFormat="1" applyFont="1" applyFill="1" applyBorder="1">
      <alignment vertical="center"/>
    </xf>
    <xf numFmtId="45" fontId="1" fillId="5" borderId="25" xfId="1" applyNumberFormat="1" applyFont="1" applyFill="1" applyBorder="1" applyAlignment="1"/>
    <xf numFmtId="45" fontId="1" fillId="5" borderId="26" xfId="1" applyNumberFormat="1" applyFont="1" applyFill="1" applyBorder="1" applyAlignment="1"/>
    <xf numFmtId="45" fontId="1" fillId="5" borderId="27" xfId="1" applyNumberFormat="1" applyFont="1" applyFill="1" applyBorder="1" applyAlignment="1"/>
    <xf numFmtId="45" fontId="1" fillId="6" borderId="25" xfId="1" applyNumberFormat="1" applyFont="1" applyFill="1" applyBorder="1" applyAlignment="1"/>
    <xf numFmtId="45" fontId="1" fillId="6" borderId="26" xfId="1" applyNumberFormat="1" applyFont="1" applyFill="1" applyBorder="1" applyAlignment="1"/>
    <xf numFmtId="45" fontId="1" fillId="6" borderId="27" xfId="1" applyNumberFormat="1" applyFont="1" applyFill="1" applyBorder="1" applyAlignment="1"/>
    <xf numFmtId="45" fontId="1" fillId="7" borderId="25" xfId="1" applyNumberFormat="1" applyFont="1" applyFill="1" applyBorder="1" applyAlignment="1"/>
    <xf numFmtId="45" fontId="1" fillId="7" borderId="28" xfId="1" applyNumberFormat="1" applyFont="1" applyFill="1" applyBorder="1" applyAlignment="1"/>
    <xf numFmtId="45" fontId="1" fillId="7" borderId="27" xfId="1" applyNumberFormat="1" applyFont="1" applyFill="1" applyBorder="1" applyAlignment="1"/>
    <xf numFmtId="45" fontId="1" fillId="8" borderId="25" xfId="1" applyNumberFormat="1" applyFont="1" applyFill="1" applyBorder="1" applyAlignment="1"/>
    <xf numFmtId="45" fontId="1" fillId="8" borderId="26" xfId="1" applyNumberFormat="1" applyFont="1" applyFill="1" applyBorder="1" applyAlignment="1"/>
    <xf numFmtId="45" fontId="1" fillId="8" borderId="27" xfId="1" applyNumberFormat="1" applyFont="1" applyFill="1" applyBorder="1" applyAlignment="1"/>
    <xf numFmtId="45" fontId="1" fillId="9" borderId="25" xfId="1" applyNumberFormat="1" applyFont="1" applyFill="1" applyBorder="1" applyAlignment="1"/>
    <xf numFmtId="45" fontId="1" fillId="9" borderId="26" xfId="1" applyNumberFormat="1" applyFont="1" applyFill="1" applyBorder="1" applyAlignment="1"/>
    <xf numFmtId="45" fontId="1" fillId="9" borderId="27" xfId="1" applyNumberFormat="1" applyFont="1" applyFill="1" applyBorder="1" applyAlignment="1"/>
    <xf numFmtId="45" fontId="1" fillId="10" borderId="25" xfId="1" applyNumberFormat="1" applyFont="1" applyFill="1" applyBorder="1" applyAlignment="1"/>
    <xf numFmtId="45" fontId="1" fillId="10" borderId="28" xfId="1" applyNumberFormat="1" applyFont="1" applyFill="1" applyBorder="1" applyAlignment="1"/>
    <xf numFmtId="45" fontId="1" fillId="10" borderId="26" xfId="1" applyNumberFormat="1" applyFont="1" applyFill="1" applyBorder="1" applyAlignment="1"/>
    <xf numFmtId="45" fontId="1" fillId="10" borderId="27" xfId="1" applyNumberFormat="1" applyFont="1" applyFill="1" applyBorder="1" applyAlignment="1"/>
    <xf numFmtId="45" fontId="1" fillId="11" borderId="25" xfId="1" applyNumberFormat="1" applyFont="1" applyFill="1" applyBorder="1" applyAlignment="1"/>
    <xf numFmtId="45" fontId="1" fillId="11" borderId="26" xfId="1" applyNumberFormat="1" applyFont="1" applyFill="1" applyBorder="1" applyAlignment="1"/>
    <xf numFmtId="45" fontId="1" fillId="11" borderId="28" xfId="1" applyNumberFormat="1" applyFont="1" applyFill="1" applyBorder="1" applyAlignment="1"/>
    <xf numFmtId="45" fontId="1" fillId="12" borderId="25" xfId="1" applyNumberFormat="1" applyFont="1" applyFill="1" applyBorder="1" applyAlignment="1"/>
    <xf numFmtId="45" fontId="1" fillId="12" borderId="26" xfId="1" applyNumberFormat="1" applyFont="1" applyFill="1" applyBorder="1" applyAlignment="1"/>
    <xf numFmtId="45" fontId="1" fillId="12" borderId="27" xfId="1" applyNumberFormat="1" applyFont="1" applyFill="1" applyBorder="1" applyAlignment="1"/>
    <xf numFmtId="45" fontId="1" fillId="13" borderId="25" xfId="1" applyNumberFormat="1" applyFont="1" applyFill="1" applyBorder="1" applyAlignment="1"/>
    <xf numFmtId="45" fontId="1" fillId="13" borderId="26" xfId="1" applyNumberFormat="1" applyFont="1" applyFill="1" applyBorder="1" applyAlignment="1"/>
    <xf numFmtId="45" fontId="1" fillId="13" borderId="27" xfId="1" applyNumberFormat="1" applyFont="1" applyFill="1" applyBorder="1" applyAlignment="1"/>
    <xf numFmtId="45" fontId="1" fillId="14" borderId="25" xfId="1" applyNumberFormat="1" applyFont="1" applyFill="1" applyBorder="1">
      <alignment vertical="center"/>
    </xf>
    <xf numFmtId="45" fontId="1" fillId="14" borderId="26" xfId="1" applyNumberFormat="1" applyFont="1" applyFill="1" applyBorder="1">
      <alignment vertical="center"/>
    </xf>
    <xf numFmtId="45" fontId="1" fillId="14" borderId="27" xfId="1" applyNumberFormat="1" applyFont="1" applyFill="1" applyBorder="1">
      <alignment vertical="center"/>
    </xf>
    <xf numFmtId="45" fontId="1" fillId="6" borderId="25" xfId="1" applyNumberFormat="1" applyFont="1" applyFill="1" applyBorder="1">
      <alignment vertical="center"/>
    </xf>
    <xf numFmtId="45" fontId="1" fillId="6" borderId="26" xfId="1" applyNumberFormat="1" applyFont="1" applyFill="1" applyBorder="1">
      <alignment vertical="center"/>
    </xf>
    <xf numFmtId="45" fontId="1" fillId="6" borderId="27" xfId="1" applyNumberFormat="1" applyFont="1" applyFill="1" applyBorder="1">
      <alignment vertical="center"/>
    </xf>
    <xf numFmtId="0" fontId="2" fillId="15" borderId="15" xfId="1" applyNumberFormat="1" applyFont="1" applyFill="1" applyBorder="1" applyAlignment="1" applyProtection="1"/>
    <xf numFmtId="0" fontId="2" fillId="15" borderId="13" xfId="1" applyNumberFormat="1" applyFont="1" applyFill="1" applyBorder="1" applyAlignment="1" applyProtection="1"/>
    <xf numFmtId="0" fontId="2" fillId="15" borderId="14" xfId="1" applyNumberFormat="1" applyFont="1" applyFill="1" applyBorder="1" applyAlignment="1" applyProtection="1"/>
    <xf numFmtId="0" fontId="1" fillId="15" borderId="17" xfId="1" applyNumberFormat="1" applyFont="1" applyFill="1" applyBorder="1" applyAlignment="1" applyProtection="1"/>
    <xf numFmtId="0" fontId="1" fillId="15" borderId="18" xfId="1" applyNumberFormat="1" applyFont="1" applyFill="1" applyBorder="1" applyAlignment="1" applyProtection="1"/>
    <xf numFmtId="0" fontId="1" fillId="15" borderId="20" xfId="1" applyNumberFormat="1" applyFont="1" applyFill="1" applyBorder="1" applyAlignment="1" applyProtection="1"/>
    <xf numFmtId="0" fontId="1" fillId="15" borderId="6" xfId="1" applyNumberFormat="1" applyFont="1" applyFill="1" applyBorder="1" applyAlignment="1" applyProtection="1"/>
    <xf numFmtId="0" fontId="1" fillId="15" borderId="7" xfId="1" applyNumberFormat="1" applyFont="1" applyFill="1" applyBorder="1" applyAlignment="1" applyProtection="1"/>
    <xf numFmtId="0" fontId="1" fillId="15" borderId="9" xfId="1" applyNumberFormat="1" applyFont="1" applyFill="1" applyBorder="1" applyAlignment="1" applyProtection="1"/>
    <xf numFmtId="45" fontId="1" fillId="15" borderId="1" xfId="1" applyNumberFormat="1" applyFont="1" applyFill="1" applyBorder="1" applyAlignment="1" applyProtection="1"/>
    <xf numFmtId="45" fontId="1" fillId="15" borderId="5" xfId="1" applyNumberFormat="1" applyFont="1" applyFill="1" applyBorder="1" applyAlignment="1" applyProtection="1"/>
    <xf numFmtId="45" fontId="1" fillId="15" borderId="1" xfId="1" applyNumberFormat="1" applyFont="1" applyFill="1" applyBorder="1" applyAlignment="1"/>
    <xf numFmtId="45" fontId="1" fillId="15" borderId="5" xfId="1" applyNumberFormat="1" applyFont="1" applyFill="1" applyBorder="1" applyAlignment="1"/>
    <xf numFmtId="45" fontId="1" fillId="15" borderId="26" xfId="1" applyNumberFormat="1" applyFont="1" applyFill="1" applyBorder="1" applyAlignment="1"/>
    <xf numFmtId="45" fontId="1" fillId="15" borderId="28" xfId="1" applyNumberFormat="1" applyFont="1" applyFill="1" applyBorder="1" applyAlignment="1"/>
    <xf numFmtId="45" fontId="1" fillId="15" borderId="7" xfId="1" applyNumberFormat="1" applyFont="1" applyFill="1" applyBorder="1" applyAlignment="1"/>
    <xf numFmtId="45" fontId="1" fillId="15" borderId="9" xfId="1" applyNumberFormat="1" applyFont="1" applyFill="1" applyBorder="1" applyAlignment="1"/>
    <xf numFmtId="0" fontId="1" fillId="16" borderId="15" xfId="1" applyNumberFormat="1" applyFont="1" applyFill="1" applyBorder="1" applyAlignment="1" applyProtection="1"/>
    <xf numFmtId="0" fontId="1" fillId="16" borderId="13" xfId="1" applyNumberFormat="1" applyFont="1" applyFill="1" applyBorder="1" applyAlignment="1" applyProtection="1"/>
    <xf numFmtId="0" fontId="1" fillId="16" borderId="14" xfId="1" applyNumberFormat="1" applyFont="1" applyFill="1" applyBorder="1" applyAlignment="1" applyProtection="1"/>
    <xf numFmtId="0" fontId="1" fillId="16" borderId="21" xfId="1" applyNumberFormat="1" applyFont="1" applyFill="1" applyBorder="1" applyAlignment="1" applyProtection="1"/>
    <xf numFmtId="0" fontId="1" fillId="16" borderId="18" xfId="1" applyNumberFormat="1" applyFont="1" applyFill="1" applyBorder="1" applyAlignment="1" applyProtection="1"/>
    <xf numFmtId="0" fontId="1" fillId="16" borderId="19" xfId="1" applyNumberFormat="1" applyFont="1" applyFill="1" applyBorder="1" applyAlignment="1" applyProtection="1"/>
    <xf numFmtId="0" fontId="1" fillId="16" borderId="24" xfId="1" applyNumberFormat="1" applyFont="1" applyFill="1" applyBorder="1" applyAlignment="1" applyProtection="1"/>
    <xf numFmtId="0" fontId="1" fillId="16" borderId="7" xfId="1" applyNumberFormat="1" applyFont="1" applyFill="1" applyBorder="1" applyAlignment="1" applyProtection="1"/>
    <xf numFmtId="0" fontId="1" fillId="16" borderId="8" xfId="1" applyNumberFormat="1" applyFont="1" applyFill="1" applyBorder="1" applyAlignment="1" applyProtection="1"/>
    <xf numFmtId="45" fontId="1" fillId="16" borderId="3" xfId="1" applyNumberFormat="1" applyFont="1" applyFill="1" applyBorder="1" applyAlignment="1" applyProtection="1"/>
    <xf numFmtId="45" fontId="1" fillId="16" borderId="1" xfId="1" applyNumberFormat="1" applyFont="1" applyFill="1" applyBorder="1" applyAlignment="1" applyProtection="1"/>
    <xf numFmtId="45" fontId="1" fillId="16" borderId="4" xfId="1" applyNumberFormat="1" applyFont="1" applyFill="1" applyBorder="1" applyAlignment="1" applyProtection="1"/>
    <xf numFmtId="45" fontId="1" fillId="16" borderId="3" xfId="1" applyNumberFormat="1" applyFont="1" applyFill="1" applyBorder="1" applyAlignment="1"/>
    <xf numFmtId="45" fontId="1" fillId="16" borderId="1" xfId="1" applyNumberFormat="1" applyFont="1" applyFill="1" applyBorder="1" applyAlignment="1"/>
    <xf numFmtId="45" fontId="1" fillId="16" borderId="4" xfId="1" applyNumberFormat="1" applyFont="1" applyFill="1" applyBorder="1" applyAlignment="1"/>
    <xf numFmtId="45" fontId="1" fillId="16" borderId="25" xfId="1" applyNumberFormat="1" applyFont="1" applyFill="1" applyBorder="1" applyAlignment="1"/>
    <xf numFmtId="45" fontId="1" fillId="16" borderId="26" xfId="1" applyNumberFormat="1" applyFont="1" applyFill="1" applyBorder="1" applyAlignment="1"/>
    <xf numFmtId="45" fontId="1" fillId="16" borderId="27" xfId="1" applyNumberFormat="1" applyFont="1" applyFill="1" applyBorder="1" applyAlignment="1"/>
    <xf numFmtId="0" fontId="0" fillId="16" borderId="0" xfId="0" applyFill="1"/>
    <xf numFmtId="45" fontId="1" fillId="11" borderId="7" xfId="1" applyNumberFormat="1" applyFont="1" applyFill="1" applyBorder="1" applyAlignment="1"/>
    <xf numFmtId="45" fontId="1" fillId="11" borderId="9" xfId="1" applyNumberFormat="1" applyFont="1" applyFill="1" applyBorder="1" applyAlignment="1"/>
    <xf numFmtId="45" fontId="1" fillId="12" borderId="6" xfId="1" applyNumberFormat="1" applyFont="1" applyFill="1" applyBorder="1" applyAlignment="1"/>
    <xf numFmtId="45" fontId="1" fillId="12" borderId="7" xfId="1" applyNumberFormat="1" applyFont="1" applyFill="1" applyBorder="1" applyAlignment="1"/>
    <xf numFmtId="45" fontId="1" fillId="12" borderId="8" xfId="1" applyNumberFormat="1" applyFont="1" applyFill="1" applyBorder="1" applyAlignment="1"/>
    <xf numFmtId="45" fontId="1" fillId="13" borderId="6" xfId="1" applyNumberFormat="1" applyFont="1" applyFill="1" applyBorder="1" applyAlignment="1"/>
    <xf numFmtId="45" fontId="1" fillId="13" borderId="7" xfId="1" applyNumberFormat="1" applyFont="1" applyFill="1" applyBorder="1" applyAlignment="1"/>
    <xf numFmtId="45" fontId="1" fillId="13" borderId="8" xfId="1" applyNumberFormat="1" applyFont="1" applyFill="1" applyBorder="1" applyAlignment="1"/>
    <xf numFmtId="45" fontId="1" fillId="16" borderId="6" xfId="1" applyNumberFormat="1" applyFont="1" applyFill="1" applyBorder="1" applyAlignment="1"/>
    <xf numFmtId="45" fontId="1" fillId="16" borderId="7" xfId="1" applyNumberFormat="1" applyFont="1" applyFill="1" applyBorder="1" applyAlignment="1"/>
    <xf numFmtId="45" fontId="1" fillId="16" borderId="8" xfId="1" applyNumberFormat="1" applyFont="1" applyFill="1" applyBorder="1" applyAlignment="1"/>
    <xf numFmtId="45" fontId="1" fillId="14" borderId="6" xfId="1" applyNumberFormat="1" applyFont="1" applyFill="1" applyBorder="1">
      <alignment vertical="center"/>
    </xf>
    <xf numFmtId="45" fontId="1" fillId="14" borderId="7" xfId="1" applyNumberFormat="1" applyFont="1" applyFill="1" applyBorder="1">
      <alignment vertical="center"/>
    </xf>
    <xf numFmtId="45" fontId="1" fillId="14" borderId="8" xfId="1" applyNumberFormat="1" applyFont="1" applyFill="1" applyBorder="1">
      <alignment vertical="center"/>
    </xf>
    <xf numFmtId="45" fontId="1" fillId="6" borderId="6" xfId="1" applyNumberFormat="1" applyFont="1" applyFill="1" applyBorder="1">
      <alignment vertical="center"/>
    </xf>
    <xf numFmtId="45" fontId="1" fillId="6" borderId="7" xfId="1" applyNumberFormat="1" applyFont="1" applyFill="1" applyBorder="1">
      <alignment vertical="center"/>
    </xf>
    <xf numFmtId="45" fontId="1" fillId="6" borderId="8" xfId="1" applyNumberFormat="1" applyFont="1" applyFill="1" applyBorder="1">
      <alignment vertical="center"/>
    </xf>
    <xf numFmtId="0" fontId="1" fillId="0" borderId="0" xfId="0" applyFont="1" applyFill="1"/>
    <xf numFmtId="164" fontId="1" fillId="0" borderId="0" xfId="0" applyNumberFormat="1" applyFont="1" applyFill="1"/>
    <xf numFmtId="0" fontId="1" fillId="16" borderId="0" xfId="0" applyFont="1" applyFill="1"/>
    <xf numFmtId="0" fontId="2" fillId="17" borderId="29" xfId="1" applyNumberFormat="1" applyFont="1" applyFill="1" applyBorder="1" applyAlignment="1" applyProtection="1"/>
    <xf numFmtId="45" fontId="2" fillId="17" borderId="10" xfId="1" applyNumberFormat="1" applyFont="1" applyFill="1" applyBorder="1" applyAlignment="1" applyProtection="1"/>
    <xf numFmtId="45" fontId="1" fillId="15" borderId="30" xfId="1" applyNumberFormat="1" applyFont="1" applyFill="1" applyBorder="1" applyAlignment="1"/>
    <xf numFmtId="45" fontId="1" fillId="15" borderId="31" xfId="1" applyNumberFormat="1" applyFont="1" applyFill="1" applyBorder="1" applyAlignment="1"/>
    <xf numFmtId="45" fontId="1" fillId="15" borderId="30" xfId="1" applyNumberFormat="1" applyFont="1" applyFill="1" applyBorder="1" applyAlignment="1" applyProtection="1"/>
    <xf numFmtId="45" fontId="1" fillId="15" borderId="24" xfId="1" applyNumberFormat="1" applyFont="1" applyFill="1" applyBorder="1" applyAlignment="1"/>
    <xf numFmtId="45" fontId="2" fillId="17" borderId="29" xfId="1" applyNumberFormat="1" applyFont="1" applyFill="1" applyBorder="1" applyAlignment="1" applyProtection="1"/>
    <xf numFmtId="0" fontId="1" fillId="0" borderId="11" xfId="1" applyFont="1" applyBorder="1">
      <alignment vertical="center"/>
    </xf>
    <xf numFmtId="45" fontId="2" fillId="4" borderId="12" xfId="1" applyNumberFormat="1" applyFont="1" applyFill="1" applyBorder="1" applyAlignment="1" applyProtection="1"/>
    <xf numFmtId="45" fontId="2" fillId="4" borderId="16" xfId="1" applyNumberFormat="1" applyFont="1" applyFill="1" applyBorder="1" applyAlignment="1" applyProtection="1"/>
    <xf numFmtId="0" fontId="2" fillId="0" borderId="32" xfId="1" applyNumberFormat="1" applyFont="1" applyFill="1" applyBorder="1" applyAlignment="1"/>
    <xf numFmtId="45" fontId="2" fillId="4" borderId="33" xfId="1" applyNumberFormat="1" applyFont="1" applyFill="1" applyBorder="1" applyAlignment="1" applyProtection="1"/>
    <xf numFmtId="0" fontId="2" fillId="0" borderId="22" xfId="1" applyNumberFormat="1" applyFont="1" applyFill="1" applyBorder="1" applyAlignment="1"/>
    <xf numFmtId="45" fontId="2" fillId="4" borderId="34" xfId="1" applyNumberFormat="1" applyFont="1" applyFill="1" applyBorder="1" applyAlignment="1" applyProtection="1"/>
    <xf numFmtId="45" fontId="2" fillId="4" borderId="23" xfId="1" applyNumberFormat="1" applyFont="1" applyFill="1" applyBorder="1" applyAlignment="1" applyProtection="1"/>
    <xf numFmtId="0" fontId="2" fillId="0" borderId="11" xfId="1" applyNumberFormat="1" applyFont="1" applyFill="1" applyBorder="1" applyAlignment="1" applyProtection="1"/>
    <xf numFmtId="0" fontId="2" fillId="0" borderId="32" xfId="1" applyNumberFormat="1" applyFont="1" applyFill="1" applyBorder="1" applyAlignment="1" applyProtection="1"/>
    <xf numFmtId="0" fontId="1" fillId="0" borderId="32" xfId="1" applyFont="1" applyBorder="1" applyProtection="1">
      <alignment vertical="center"/>
    </xf>
    <xf numFmtId="45" fontId="2" fillId="17" borderId="35" xfId="1" applyNumberFormat="1" applyFont="1" applyFill="1" applyBorder="1" applyAlignment="1" applyProtection="1"/>
    <xf numFmtId="0" fontId="1" fillId="18" borderId="15" xfId="1" applyFont="1" applyFill="1" applyBorder="1" applyProtection="1">
      <alignment vertical="center"/>
    </xf>
    <xf numFmtId="0" fontId="1" fillId="18" borderId="13" xfId="1" applyFont="1" applyFill="1" applyBorder="1" applyProtection="1">
      <alignment vertical="center"/>
    </xf>
    <xf numFmtId="0" fontId="1" fillId="18" borderId="14" xfId="1" applyFont="1" applyFill="1" applyBorder="1" applyProtection="1">
      <alignment vertical="center"/>
    </xf>
    <xf numFmtId="0" fontId="1" fillId="18" borderId="21" xfId="1" applyNumberFormat="1" applyFont="1" applyFill="1" applyBorder="1" applyAlignment="1" applyProtection="1"/>
    <xf numFmtId="0" fontId="1" fillId="18" borderId="18" xfId="1" applyNumberFormat="1" applyFont="1" applyFill="1" applyBorder="1" applyAlignment="1" applyProtection="1"/>
    <xf numFmtId="0" fontId="1" fillId="18" borderId="19" xfId="1" applyNumberFormat="1" applyFont="1" applyFill="1" applyBorder="1" applyAlignment="1" applyProtection="1"/>
    <xf numFmtId="0" fontId="1" fillId="18" borderId="24" xfId="1" applyFont="1" applyFill="1" applyBorder="1" applyProtection="1">
      <alignment vertical="center"/>
    </xf>
    <xf numFmtId="0" fontId="1" fillId="18" borderId="7" xfId="1" applyFont="1" applyFill="1" applyBorder="1" applyProtection="1">
      <alignment vertical="center"/>
    </xf>
    <xf numFmtId="0" fontId="1" fillId="18" borderId="8" xfId="1" applyFont="1" applyFill="1" applyBorder="1" applyProtection="1">
      <alignment vertical="center"/>
    </xf>
    <xf numFmtId="45" fontId="1" fillId="18" borderId="17" xfId="1" applyNumberFormat="1" applyFont="1" applyFill="1" applyBorder="1" applyProtection="1">
      <alignment vertical="center"/>
    </xf>
    <xf numFmtId="45" fontId="1" fillId="18" borderId="18" xfId="1" applyNumberFormat="1" applyFont="1" applyFill="1" applyBorder="1" applyProtection="1">
      <alignment vertical="center"/>
    </xf>
    <xf numFmtId="45" fontId="1" fillId="18" borderId="19" xfId="1" applyNumberFormat="1" applyFont="1" applyFill="1" applyBorder="1" applyProtection="1">
      <alignment vertical="center"/>
    </xf>
    <xf numFmtId="45" fontId="1" fillId="18" borderId="3" xfId="1" applyNumberFormat="1" applyFont="1" applyFill="1" applyBorder="1" applyProtection="1">
      <alignment vertical="center"/>
    </xf>
    <xf numFmtId="45" fontId="1" fillId="18" borderId="1" xfId="1" applyNumberFormat="1" applyFont="1" applyFill="1" applyBorder="1" applyProtection="1">
      <alignment vertical="center"/>
    </xf>
    <xf numFmtId="45" fontId="1" fillId="18" borderId="4" xfId="1" applyNumberFormat="1" applyFont="1" applyFill="1" applyBorder="1" applyProtection="1">
      <alignment vertical="center"/>
    </xf>
    <xf numFmtId="45" fontId="1" fillId="18" borderId="3" xfId="1" applyNumberFormat="1" applyFont="1" applyFill="1" applyBorder="1">
      <alignment vertical="center"/>
    </xf>
    <xf numFmtId="45" fontId="1" fillId="18" borderId="1" xfId="1" applyNumberFormat="1" applyFont="1" applyFill="1" applyBorder="1">
      <alignment vertical="center"/>
    </xf>
    <xf numFmtId="45" fontId="1" fillId="18" borderId="4" xfId="1" applyNumberFormat="1" applyFont="1" applyFill="1" applyBorder="1">
      <alignment vertical="center"/>
    </xf>
    <xf numFmtId="45" fontId="1" fillId="18" borderId="25" xfId="1" applyNumberFormat="1" applyFont="1" applyFill="1" applyBorder="1">
      <alignment vertical="center"/>
    </xf>
    <xf numFmtId="45" fontId="1" fillId="18" borderId="26" xfId="1" applyNumberFormat="1" applyFont="1" applyFill="1" applyBorder="1">
      <alignment vertical="center"/>
    </xf>
    <xf numFmtId="45" fontId="1" fillId="18" borderId="27" xfId="1" applyNumberFormat="1" applyFont="1" applyFill="1" applyBorder="1">
      <alignment vertical="center"/>
    </xf>
    <xf numFmtId="45" fontId="1" fillId="18" borderId="6" xfId="1" applyNumberFormat="1" applyFont="1" applyFill="1" applyBorder="1">
      <alignment vertical="center"/>
    </xf>
    <xf numFmtId="45" fontId="1" fillId="18" borderId="7" xfId="1" applyNumberFormat="1" applyFont="1" applyFill="1" applyBorder="1">
      <alignment vertical="center"/>
    </xf>
    <xf numFmtId="45" fontId="1" fillId="18" borderId="8" xfId="1" applyNumberFormat="1" applyFont="1" applyFill="1" applyBorder="1">
      <alignment vertical="center"/>
    </xf>
    <xf numFmtId="0" fontId="1" fillId="18" borderId="0" xfId="0" applyFont="1" applyFill="1"/>
    <xf numFmtId="0" fontId="0" fillId="18" borderId="0" xfId="0" applyFill="1"/>
    <xf numFmtId="0" fontId="1" fillId="0" borderId="1" xfId="0" applyFont="1" applyBorder="1" applyAlignment="1">
      <alignment horizontal="center"/>
    </xf>
  </cellXfs>
  <cellStyles count="2">
    <cellStyle name="Normal" xfId="0" builtinId="0"/>
    <cellStyle name="Standaard 2" xfId="1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1" formatCode="0"/>
      <fill>
        <patternFill patternType="solid">
          <fgColor indexed="64"/>
          <bgColor indexed="5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indexed="57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numFmt numFmtId="1" formatCode="0"/>
      <fill>
        <patternFill patternType="solid">
          <fgColor indexed="64"/>
          <bgColor indexed="6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el2" displayName="Tabel2" ref="A5:L32" totalsRowShown="0">
  <autoFilter ref="A5:L32"/>
  <sortState ref="A6:L32">
    <sortCondition descending="1" ref="L5:L32"/>
  </sortState>
  <tableColumns count="12">
    <tableColumn id="1" name="Kolom1" dataDxfId="10" dataCellStyle="Normal"/>
    <tableColumn id="2" name="Kolom2" dataDxfId="9" dataCellStyle="Normal"/>
    <tableColumn id="3" name="MIN" dataDxfId="8"/>
    <tableColumn id="4" name="SEC" dataDxfId="7"/>
    <tableColumn id="5" name="m/s" dataDxfId="6">
      <calculatedColumnFormula>1/((SUM(C6*60,D6))/2000)</calculatedColumnFormula>
    </tableColumn>
    <tableColumn id="6" name="3000"/>
    <tableColumn id="7" name="MIN3" dataDxfId="5"/>
    <tableColumn id="8" name="SEC4" dataDxfId="4"/>
    <tableColumn id="9" name="m/s2" dataDxfId="3">
      <calculatedColumnFormula>1/((SUM(G6*60,H6))/$F$5)</calculatedColumnFormula>
    </tableColumn>
    <tableColumn id="10" name="ind. %" dataDxfId="2">
      <calculatedColumnFormula>(I6/E6)*100</calculatedColumnFormula>
    </tableColumn>
    <tableColumn id="11" name="gem. %" dataDxfId="1">
      <calculatedColumnFormula>AVERAGE($J$6:$J$32)</calculatedColumnFormula>
    </tableColumn>
    <tableColumn id="12" name="verschil" dataDxfId="0">
      <calculatedColumnFormula>(J6-K6)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7"/>
  <sheetViews>
    <sheetView tabSelected="1" workbookViewId="0">
      <selection activeCell="A28" sqref="A28"/>
    </sheetView>
  </sheetViews>
  <sheetFormatPr defaultRowHeight="12.75"/>
  <cols>
    <col min="1" max="1" width="20.5703125" bestFit="1" customWidth="1"/>
    <col min="2" max="2" width="13" bestFit="1" customWidth="1"/>
    <col min="9" max="9" width="11.42578125" bestFit="1" customWidth="1"/>
    <col min="10" max="12" width="10.7109375" bestFit="1" customWidth="1"/>
  </cols>
  <sheetData>
    <row r="2" spans="1:12" ht="15.75">
      <c r="A2" s="23" t="s">
        <v>108</v>
      </c>
      <c r="B2" s="24">
        <v>41594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>
      <c r="A3" s="1"/>
      <c r="C3" s="3"/>
      <c r="D3" s="3"/>
      <c r="E3" s="3"/>
      <c r="F3" s="3"/>
      <c r="G3" s="1"/>
      <c r="H3" s="3"/>
      <c r="I3" s="3"/>
      <c r="J3" s="3"/>
      <c r="K3" s="3"/>
    </row>
    <row r="4" spans="1:12">
      <c r="C4" t="s">
        <v>2</v>
      </c>
      <c r="E4" s="9"/>
      <c r="F4" s="10" t="s">
        <v>3</v>
      </c>
      <c r="I4" s="9"/>
      <c r="J4" s="11"/>
      <c r="K4" s="12"/>
      <c r="L4" s="2"/>
    </row>
    <row r="5" spans="1:12">
      <c r="A5" t="s">
        <v>140</v>
      </c>
      <c r="B5" t="s">
        <v>141</v>
      </c>
      <c r="C5" s="13" t="s">
        <v>6</v>
      </c>
      <c r="D5" s="2" t="s">
        <v>7</v>
      </c>
      <c r="E5" s="9" t="s">
        <v>8</v>
      </c>
      <c r="F5" s="10" t="s">
        <v>142</v>
      </c>
      <c r="G5" s="13" t="s">
        <v>143</v>
      </c>
      <c r="H5" s="2" t="s">
        <v>144</v>
      </c>
      <c r="I5" s="9" t="s">
        <v>145</v>
      </c>
      <c r="J5" s="11" t="s">
        <v>147</v>
      </c>
      <c r="K5" s="360" t="s">
        <v>148</v>
      </c>
      <c r="L5" s="11" t="s">
        <v>10</v>
      </c>
    </row>
    <row r="6" spans="1:12">
      <c r="A6" s="26" t="s">
        <v>118</v>
      </c>
      <c r="B6" s="25" t="s">
        <v>135</v>
      </c>
      <c r="C6" s="4">
        <v>8</v>
      </c>
      <c r="D6" s="4">
        <v>28</v>
      </c>
      <c r="E6" s="5">
        <f>1/((SUM(C6*60,D6))/2000)</f>
        <v>3.9370078740157481</v>
      </c>
      <c r="G6" s="6">
        <v>12</v>
      </c>
      <c r="H6" s="22">
        <v>51</v>
      </c>
      <c r="I6" s="5">
        <f>1/((SUM(G6*60,H6))/$F$5)</f>
        <v>3.8910505836575875</v>
      </c>
      <c r="J6" s="7">
        <f>(I6/E6)*100</f>
        <v>98.832684824902714</v>
      </c>
      <c r="K6" s="8">
        <f>AVERAGE($J$6:$J$32)</f>
        <v>93.35277248659493</v>
      </c>
      <c r="L6" s="7">
        <f>(J6-K6)</f>
        <v>5.4799123383077841</v>
      </c>
    </row>
    <row r="7" spans="1:12">
      <c r="A7" s="26" t="s">
        <v>117</v>
      </c>
      <c r="B7" s="25" t="s">
        <v>135</v>
      </c>
      <c r="C7" s="4">
        <v>8</v>
      </c>
      <c r="D7" s="4">
        <v>28</v>
      </c>
      <c r="E7" s="5">
        <f>1/((SUM(C7*60,D7))/2000)</f>
        <v>3.9370078740157481</v>
      </c>
      <c r="G7" s="6">
        <v>12</v>
      </c>
      <c r="H7" s="22">
        <v>55</v>
      </c>
      <c r="I7" s="5">
        <f>1/((SUM(G7*60,H7))/$F$5)</f>
        <v>3.8709677419354835</v>
      </c>
      <c r="J7" s="7">
        <f>(I7/E7)*100</f>
        <v>98.322580645161281</v>
      </c>
      <c r="K7" s="8">
        <f>AVERAGE($J$6:$J$32)</f>
        <v>93.35277248659493</v>
      </c>
      <c r="L7" s="7">
        <f>(J7-K7)</f>
        <v>4.9698081585663516</v>
      </c>
    </row>
    <row r="8" spans="1:12">
      <c r="A8" s="26" t="s">
        <v>121</v>
      </c>
      <c r="B8" s="25" t="s">
        <v>132</v>
      </c>
      <c r="C8" s="4">
        <v>7</v>
      </c>
      <c r="D8" s="4">
        <v>25</v>
      </c>
      <c r="E8" s="5">
        <f>1/((SUM(C8*60,D8))/2000)</f>
        <v>4.4943820224719104</v>
      </c>
      <c r="G8" s="6">
        <v>11</v>
      </c>
      <c r="H8" s="22">
        <v>22</v>
      </c>
      <c r="I8" s="5">
        <f>1/((SUM(G8*60,H8))/$F$5)</f>
        <v>4.3988269794721404</v>
      </c>
      <c r="J8" s="7">
        <f>(I8/E8)*100</f>
        <v>97.873900293255105</v>
      </c>
      <c r="K8" s="8">
        <f>AVERAGE($J$6:$J$32)</f>
        <v>93.35277248659493</v>
      </c>
      <c r="L8" s="7">
        <f>(J8-K8)</f>
        <v>4.521127806660175</v>
      </c>
    </row>
    <row r="9" spans="1:12">
      <c r="A9" s="26" t="s">
        <v>125</v>
      </c>
      <c r="B9" s="25" t="s">
        <v>150</v>
      </c>
      <c r="C9" s="4">
        <v>7</v>
      </c>
      <c r="D9" s="4">
        <v>32</v>
      </c>
      <c r="E9" s="5">
        <f>1/((SUM(C9*60,D9))/2000)</f>
        <v>4.4247787610619467</v>
      </c>
      <c r="G9" s="6">
        <v>11</v>
      </c>
      <c r="H9" s="22">
        <v>36</v>
      </c>
      <c r="I9" s="5">
        <f>1/((SUM(G9*60,H9))/$F$5)</f>
        <v>4.3103448275862064</v>
      </c>
      <c r="J9" s="7">
        <f>(I9/E9)*100</f>
        <v>97.41379310344827</v>
      </c>
      <c r="K9" s="8">
        <f>AVERAGE($J$6:$J$32)</f>
        <v>93.35277248659493</v>
      </c>
      <c r="L9" s="7">
        <f>(J9-K9)</f>
        <v>4.0610206168533409</v>
      </c>
    </row>
    <row r="10" spans="1:12">
      <c r="A10" s="26" t="s">
        <v>111</v>
      </c>
      <c r="B10" s="25" t="s">
        <v>149</v>
      </c>
      <c r="C10" s="4">
        <v>7</v>
      </c>
      <c r="D10" s="4">
        <v>39</v>
      </c>
      <c r="E10" s="5">
        <f>1/((SUM(C10*60,D10))/2000)</f>
        <v>4.3572984749455337</v>
      </c>
      <c r="G10" s="6">
        <v>11</v>
      </c>
      <c r="H10" s="22">
        <v>49</v>
      </c>
      <c r="I10" s="5">
        <f>1/((SUM(G10*60,H10))/$F$5)</f>
        <v>4.2313117066290546</v>
      </c>
      <c r="J10" s="7">
        <f>(I10/E10)*100</f>
        <v>97.108603667136805</v>
      </c>
      <c r="K10" s="8">
        <f>AVERAGE($J$6:$J$32)</f>
        <v>93.35277248659493</v>
      </c>
      <c r="L10" s="7">
        <f>(J10-K10)</f>
        <v>3.7558311805418754</v>
      </c>
    </row>
    <row r="11" spans="1:12">
      <c r="A11" s="26" t="s">
        <v>114</v>
      </c>
      <c r="B11" s="25" t="s">
        <v>139</v>
      </c>
      <c r="C11" s="4">
        <v>8</v>
      </c>
      <c r="D11" s="4">
        <v>6</v>
      </c>
      <c r="E11" s="5">
        <f>1/((SUM(C11*60,D11))/2000)</f>
        <v>4.1152263374485596</v>
      </c>
      <c r="G11" s="6">
        <v>12</v>
      </c>
      <c r="H11" s="22">
        <v>35</v>
      </c>
      <c r="I11" s="5">
        <f>1/((SUM(G11*60,H11))/$F$5)</f>
        <v>3.9735099337748347</v>
      </c>
      <c r="J11" s="7">
        <f>(I11/E11)*100</f>
        <v>96.556291390728489</v>
      </c>
      <c r="K11" s="8">
        <f>AVERAGE($J$6:$J$32)</f>
        <v>93.35277248659493</v>
      </c>
      <c r="L11" s="7">
        <f>(J11-K11)</f>
        <v>3.2035189041335599</v>
      </c>
    </row>
    <row r="12" spans="1:12">
      <c r="A12" s="26" t="s">
        <v>112</v>
      </c>
      <c r="B12" s="25" t="s">
        <v>149</v>
      </c>
      <c r="C12" s="4">
        <v>7</v>
      </c>
      <c r="D12" s="4">
        <v>39</v>
      </c>
      <c r="E12" s="5">
        <f>1/((SUM(C12*60,D12))/2000)</f>
        <v>4.3572984749455337</v>
      </c>
      <c r="G12" s="6">
        <v>11</v>
      </c>
      <c r="H12" s="22">
        <v>54</v>
      </c>
      <c r="I12" s="5">
        <f>1/((SUM(G12*60,H12))/$F$5)</f>
        <v>4.2016806722689077</v>
      </c>
      <c r="J12" s="7">
        <f>(I12/E12)*100</f>
        <v>96.428571428571431</v>
      </c>
      <c r="K12" s="8">
        <f>AVERAGE($J$6:$J$32)</f>
        <v>93.35277248659493</v>
      </c>
      <c r="L12" s="7">
        <f>(J12-K12)</f>
        <v>3.0757989419765011</v>
      </c>
    </row>
    <row r="13" spans="1:12">
      <c r="A13" s="26" t="s">
        <v>116</v>
      </c>
      <c r="B13" s="25" t="s">
        <v>77</v>
      </c>
      <c r="C13" s="4">
        <v>8</v>
      </c>
      <c r="D13" s="4">
        <v>23</v>
      </c>
      <c r="E13" s="5">
        <f>1/((SUM(C13*60,D13))/2000)</f>
        <v>3.9761431411530817</v>
      </c>
      <c r="G13" s="6">
        <v>13</v>
      </c>
      <c r="H13" s="22">
        <v>3</v>
      </c>
      <c r="I13" s="5">
        <f>1/((SUM(G13*60,H13))/$F$5)</f>
        <v>3.8314176245210727</v>
      </c>
      <c r="J13" s="7">
        <f>(I13/E13)*100</f>
        <v>96.360153256704976</v>
      </c>
      <c r="K13" s="8">
        <f>AVERAGE($J$6:$J$32)</f>
        <v>93.35277248659493</v>
      </c>
      <c r="L13" s="7">
        <f>(J13-K13)</f>
        <v>3.0073807701100463</v>
      </c>
    </row>
    <row r="14" spans="1:12">
      <c r="A14" s="26" t="s">
        <v>120</v>
      </c>
      <c r="B14" s="25" t="s">
        <v>134</v>
      </c>
      <c r="C14" s="4">
        <v>8</v>
      </c>
      <c r="D14" s="4">
        <v>39</v>
      </c>
      <c r="E14" s="5">
        <f>1/((SUM(C14*60,D14))/2000)</f>
        <v>3.8535645472061657</v>
      </c>
      <c r="G14" s="6">
        <v>13</v>
      </c>
      <c r="H14" s="22">
        <v>32</v>
      </c>
      <c r="I14" s="5">
        <f>1/((SUM(G14*60,H14))/$F$5)</f>
        <v>3.6945812807881775</v>
      </c>
      <c r="J14" s="7">
        <f>(I14/E14)*100</f>
        <v>95.87438423645321</v>
      </c>
      <c r="K14" s="8">
        <f>AVERAGE($J$6:$J$32)</f>
        <v>93.35277248659493</v>
      </c>
      <c r="L14" s="7">
        <f>(J14-K14)</f>
        <v>2.5216117498582804</v>
      </c>
    </row>
    <row r="15" spans="1:12">
      <c r="A15" s="26" t="s">
        <v>151</v>
      </c>
      <c r="B15" s="25" t="s">
        <v>15</v>
      </c>
      <c r="C15" s="4">
        <v>7</v>
      </c>
      <c r="D15" s="4">
        <v>28</v>
      </c>
      <c r="E15" s="5">
        <f>1/((SUM(C15*60,D15))/2000)</f>
        <v>4.4642857142857144</v>
      </c>
      <c r="G15" s="6">
        <v>11</v>
      </c>
      <c r="H15" s="22">
        <v>43</v>
      </c>
      <c r="I15" s="5">
        <f>1/((SUM(G15*60,H15))/$F$5)</f>
        <v>4.2674253200568986</v>
      </c>
      <c r="J15" s="7">
        <f>(I15/E15)*100</f>
        <v>95.590327169274531</v>
      </c>
      <c r="K15" s="8">
        <f>AVERAGE($J$6:$J$32)</f>
        <v>93.35277248659493</v>
      </c>
      <c r="L15" s="7">
        <f>(J15-K15)</f>
        <v>2.2375546826796011</v>
      </c>
    </row>
    <row r="16" spans="1:12">
      <c r="A16" s="26" t="s">
        <v>129</v>
      </c>
      <c r="B16" s="25" t="s">
        <v>99</v>
      </c>
      <c r="C16" s="4">
        <v>7</v>
      </c>
      <c r="D16" s="4">
        <v>36</v>
      </c>
      <c r="E16" s="5">
        <f>1/((SUM(C16*60,D16))/2000)</f>
        <v>4.3859649122807012</v>
      </c>
      <c r="G16" s="6">
        <v>11</v>
      </c>
      <c r="H16" s="22">
        <v>58</v>
      </c>
      <c r="I16" s="5">
        <f>1/((SUM(G16*60,H16))/$F$5)</f>
        <v>4.1782729805013927</v>
      </c>
      <c r="J16" s="7">
        <f>(I16/E16)*100</f>
        <v>95.264623955431773</v>
      </c>
      <c r="K16" s="8">
        <f>AVERAGE($J$6:$J$32)</f>
        <v>93.35277248659493</v>
      </c>
      <c r="L16" s="7">
        <f>(J16-K16)</f>
        <v>1.9118514688368435</v>
      </c>
    </row>
    <row r="17" spans="1:12">
      <c r="A17" s="26" t="s">
        <v>123</v>
      </c>
      <c r="B17" s="25" t="s">
        <v>135</v>
      </c>
      <c r="C17" s="4">
        <v>8</v>
      </c>
      <c r="D17" s="4">
        <v>28</v>
      </c>
      <c r="E17" s="5">
        <f>1/((SUM(C17*60,D17))/2000)</f>
        <v>3.9370078740157481</v>
      </c>
      <c r="G17" s="6">
        <v>13</v>
      </c>
      <c r="H17" s="22">
        <v>20</v>
      </c>
      <c r="I17" s="5">
        <f>1/((SUM(G17*60,H17))/$F$5)</f>
        <v>3.75</v>
      </c>
      <c r="J17" s="7">
        <f>(I17/E17)*100</f>
        <v>95.25</v>
      </c>
      <c r="K17" s="8">
        <f>AVERAGE($J$6:$J$32)</f>
        <v>93.35277248659493</v>
      </c>
      <c r="L17" s="7">
        <f>(J17-K17)</f>
        <v>1.8972275134050705</v>
      </c>
    </row>
    <row r="18" spans="1:12">
      <c r="A18" s="26" t="s">
        <v>115</v>
      </c>
      <c r="B18" s="25" t="s">
        <v>77</v>
      </c>
      <c r="C18" s="4">
        <v>8</v>
      </c>
      <c r="D18" s="4">
        <v>23</v>
      </c>
      <c r="E18" s="5">
        <f>1/((SUM(C18*60,D18))/2000)</f>
        <v>3.9761431411530817</v>
      </c>
      <c r="G18" s="6">
        <v>13</v>
      </c>
      <c r="H18" s="22">
        <v>14</v>
      </c>
      <c r="I18" s="5">
        <f>1/((SUM(G18*60,H18))/$F$5)</f>
        <v>3.7783375314861463</v>
      </c>
      <c r="J18" s="7">
        <f>(I18/E18)*100</f>
        <v>95.025188916876573</v>
      </c>
      <c r="K18" s="8">
        <f>AVERAGE($J$6:$J$32)</f>
        <v>93.35277248659493</v>
      </c>
      <c r="L18" s="7">
        <f>(J18-K18)</f>
        <v>1.6724164302816433</v>
      </c>
    </row>
    <row r="19" spans="1:12">
      <c r="A19" s="26" t="s">
        <v>119</v>
      </c>
      <c r="B19" s="25" t="s">
        <v>133</v>
      </c>
      <c r="C19" s="4">
        <v>8</v>
      </c>
      <c r="D19" s="4">
        <v>34</v>
      </c>
      <c r="E19" s="5">
        <f>1/((SUM(C19*60,D19))/2000)</f>
        <v>3.8910505836575875</v>
      </c>
      <c r="G19" s="6">
        <v>13</v>
      </c>
      <c r="H19" s="22">
        <v>33</v>
      </c>
      <c r="I19" s="5">
        <f>1/((SUM(G19*60,H19))/$F$5)</f>
        <v>3.6900369003690034</v>
      </c>
      <c r="J19" s="7">
        <f>(I19/E19)*100</f>
        <v>94.833948339483385</v>
      </c>
      <c r="K19" s="8">
        <f>AVERAGE($J$6:$J$32)</f>
        <v>93.35277248659493</v>
      </c>
      <c r="L19" s="7">
        <f>(J19-K19)</f>
        <v>1.4811758528884553</v>
      </c>
    </row>
    <row r="20" spans="1:12">
      <c r="A20" s="26" t="s">
        <v>113</v>
      </c>
      <c r="B20" s="25" t="s">
        <v>136</v>
      </c>
      <c r="C20" s="4">
        <v>7</v>
      </c>
      <c r="D20" s="4">
        <v>43</v>
      </c>
      <c r="E20" s="5">
        <f>1/((SUM(C20*60,D20))/2000)</f>
        <v>4.319654427645788</v>
      </c>
      <c r="G20" s="6">
        <v>12</v>
      </c>
      <c r="H20" s="22">
        <v>24</v>
      </c>
      <c r="I20" s="5">
        <f>1/((SUM(G20*60,H20))/$F$5)</f>
        <v>4.032258064516129</v>
      </c>
      <c r="J20" s="7">
        <f>(I20/E20)*100</f>
        <v>93.346774193548399</v>
      </c>
      <c r="K20" s="8">
        <f>AVERAGE($J$6:$J$32)</f>
        <v>93.35277248659493</v>
      </c>
      <c r="L20" s="7">
        <f>(J20-K20)</f>
        <v>-5.9982930465309892E-3</v>
      </c>
    </row>
    <row r="21" spans="1:12">
      <c r="A21" s="26" t="s">
        <v>101</v>
      </c>
      <c r="B21" s="25" t="s">
        <v>103</v>
      </c>
      <c r="C21" s="4">
        <v>7</v>
      </c>
      <c r="D21" s="4">
        <v>0</v>
      </c>
      <c r="E21" s="5">
        <f>1/((SUM(C21*60,D21))/2000)</f>
        <v>4.7619047619047619</v>
      </c>
      <c r="G21" s="6">
        <v>11</v>
      </c>
      <c r="H21" s="22">
        <v>15</v>
      </c>
      <c r="I21" s="5">
        <f>1/((SUM(G21*60,H21))/$F$5)</f>
        <v>4.4444444444444446</v>
      </c>
      <c r="J21" s="7">
        <f>(I21/E21)*100</f>
        <v>93.333333333333329</v>
      </c>
      <c r="K21" s="8">
        <f>AVERAGE($J$6:$J$32)</f>
        <v>93.35277248659493</v>
      </c>
      <c r="L21" s="7">
        <f>(J21-K21)</f>
        <v>-1.943915326160095E-2</v>
      </c>
    </row>
    <row r="22" spans="1:12">
      <c r="A22" s="26" t="s">
        <v>110</v>
      </c>
      <c r="B22" s="25" t="s">
        <v>131</v>
      </c>
      <c r="C22" s="4">
        <v>7</v>
      </c>
      <c r="D22" s="4">
        <v>17</v>
      </c>
      <c r="E22" s="5">
        <f>1/((SUM(C22*60,D22))/2000)</f>
        <v>4.5766590389016022</v>
      </c>
      <c r="G22" s="6">
        <v>11</v>
      </c>
      <c r="H22" s="22">
        <v>50</v>
      </c>
      <c r="I22" s="5">
        <f>1/((SUM(G22*60,H22))/$F$5)</f>
        <v>4.225352112676056</v>
      </c>
      <c r="J22" s="7">
        <f>(I22/E22)*100</f>
        <v>92.323943661971825</v>
      </c>
      <c r="K22" s="8">
        <f>AVERAGE($J$6:$J$32)</f>
        <v>93.35277248659493</v>
      </c>
      <c r="L22" s="7">
        <f>(J22-K22)</f>
        <v>-1.0288288246231048</v>
      </c>
    </row>
    <row r="23" spans="1:12">
      <c r="A23" s="26" t="s">
        <v>122</v>
      </c>
      <c r="B23" s="25" t="s">
        <v>99</v>
      </c>
      <c r="C23" s="4">
        <v>7</v>
      </c>
      <c r="D23" s="4">
        <v>36</v>
      </c>
      <c r="E23" s="5">
        <f>1/((SUM(C23*60,D23))/2000)</f>
        <v>4.3859649122807012</v>
      </c>
      <c r="G23" s="6">
        <v>12</v>
      </c>
      <c r="H23" s="22">
        <v>23</v>
      </c>
      <c r="I23" s="5">
        <f>1/((SUM(G23*60,H23))/$F$5)</f>
        <v>4.0376850605652761</v>
      </c>
      <c r="J23" s="7">
        <f>(I23/E23)*100</f>
        <v>92.059219380888308</v>
      </c>
      <c r="K23" s="8">
        <f>AVERAGE($J$6:$J$32)</f>
        <v>93.35277248659493</v>
      </c>
      <c r="L23" s="7">
        <f>(J23-K23)</f>
        <v>-1.2935531057066214</v>
      </c>
    </row>
    <row r="24" spans="1:12">
      <c r="A24" s="26" t="s">
        <v>128</v>
      </c>
      <c r="B24" s="25" t="s">
        <v>53</v>
      </c>
      <c r="C24" s="4">
        <v>8</v>
      </c>
      <c r="D24" s="4">
        <v>11</v>
      </c>
      <c r="E24" s="5">
        <f>1/((SUM(C24*60,D24))/2000)</f>
        <v>4.0733197556008145</v>
      </c>
      <c r="G24" s="6">
        <v>13</v>
      </c>
      <c r="H24" s="22">
        <v>25</v>
      </c>
      <c r="I24" s="5">
        <f>1/((SUM(G24*60,H24))/$F$5)</f>
        <v>3.7267080745341619</v>
      </c>
      <c r="J24" s="7">
        <f>(I24/E24)*100</f>
        <v>91.490683229813669</v>
      </c>
      <c r="K24" s="8">
        <f>AVERAGE($J$6:$J$32)</f>
        <v>93.35277248659493</v>
      </c>
      <c r="L24" s="7">
        <f>(J24-K24)</f>
        <v>-1.8620892567812604</v>
      </c>
    </row>
    <row r="25" spans="1:12">
      <c r="A25" s="26" t="s">
        <v>127</v>
      </c>
      <c r="B25" s="25" t="s">
        <v>15</v>
      </c>
      <c r="C25" s="4">
        <v>7</v>
      </c>
      <c r="D25" s="4">
        <v>28</v>
      </c>
      <c r="E25" s="5">
        <f>1/((SUM(C25*60,D25))/2000)</f>
        <v>4.4642857142857144</v>
      </c>
      <c r="G25" s="6">
        <v>12</v>
      </c>
      <c r="H25" s="22">
        <v>16</v>
      </c>
      <c r="I25" s="5">
        <f>1/((SUM(G25*60,H25))/$F$5)</f>
        <v>4.0760869565217392</v>
      </c>
      <c r="J25" s="7">
        <f>(I25/E25)*100</f>
        <v>91.304347826086953</v>
      </c>
      <c r="K25" s="8">
        <f>AVERAGE($J$6:$J$32)</f>
        <v>93.35277248659493</v>
      </c>
      <c r="L25" s="7">
        <f>(J25-K25)</f>
        <v>-2.0484246605079761</v>
      </c>
    </row>
    <row r="26" spans="1:12">
      <c r="A26" s="26" t="s">
        <v>126</v>
      </c>
      <c r="B26" s="25" t="s">
        <v>136</v>
      </c>
      <c r="C26" s="4">
        <v>7</v>
      </c>
      <c r="D26" s="4">
        <v>43</v>
      </c>
      <c r="E26" s="5">
        <f>1/((SUM(C26*60,D26))/2000)</f>
        <v>4.319654427645788</v>
      </c>
      <c r="G26" s="6">
        <v>12</v>
      </c>
      <c r="H26" s="22">
        <v>41</v>
      </c>
      <c r="I26" s="5">
        <f>1/((SUM(G26*60,H26))/$F$5)</f>
        <v>3.9421813403416559</v>
      </c>
      <c r="J26" s="7">
        <f>(I26/E26)*100</f>
        <v>91.261498028909344</v>
      </c>
      <c r="K26" s="8">
        <f>AVERAGE($J$6:$J$32)</f>
        <v>93.35277248659493</v>
      </c>
      <c r="L26" s="7">
        <f>(J26-K26)</f>
        <v>-2.0912744576855857</v>
      </c>
    </row>
    <row r="27" spans="1:12">
      <c r="A27" s="26" t="s">
        <v>152</v>
      </c>
      <c r="B27" s="25" t="s">
        <v>39</v>
      </c>
      <c r="C27" s="4">
        <v>7</v>
      </c>
      <c r="D27" s="4">
        <v>52</v>
      </c>
      <c r="E27" s="5">
        <f>1/((SUM(C27*60,D27))/2000)</f>
        <v>4.2372881355932206</v>
      </c>
      <c r="G27" s="6">
        <v>13</v>
      </c>
      <c r="H27" s="22">
        <v>6</v>
      </c>
      <c r="I27" s="5">
        <f>1/((SUM(G27*60,H27))/$F$5)</f>
        <v>3.8167938931297707</v>
      </c>
      <c r="J27" s="7">
        <f>(I27/E27)*100</f>
        <v>90.076335877862576</v>
      </c>
      <c r="K27" s="8">
        <f>AVERAGE($J$6:$J$32)</f>
        <v>93.35277248659493</v>
      </c>
      <c r="L27" s="7">
        <f>(J27-K27)</f>
        <v>-3.2764366087323538</v>
      </c>
    </row>
    <row r="28" spans="1:12">
      <c r="A28" s="26" t="s">
        <v>124</v>
      </c>
      <c r="B28" s="25" t="s">
        <v>137</v>
      </c>
      <c r="C28" s="4">
        <v>6</v>
      </c>
      <c r="D28" s="4">
        <v>19</v>
      </c>
      <c r="E28" s="5">
        <f>1/((SUM(C28*60,D28))/2000)</f>
        <v>5.2770448548812663</v>
      </c>
      <c r="G28" s="6">
        <v>10</v>
      </c>
      <c r="H28" s="22">
        <v>32</v>
      </c>
      <c r="I28" s="5">
        <f>1/((SUM(G28*60,H28))/$F$5)</f>
        <v>4.7468354430379742</v>
      </c>
      <c r="J28" s="7">
        <f>(I28/E28)*100</f>
        <v>89.952531645569607</v>
      </c>
      <c r="K28" s="8">
        <f>AVERAGE($J$6:$J$32)</f>
        <v>93.35277248659493</v>
      </c>
      <c r="L28" s="7">
        <f>(J28-K28)</f>
        <v>-3.4002408410253224</v>
      </c>
    </row>
    <row r="29" spans="1:12">
      <c r="A29" s="26" t="s">
        <v>130</v>
      </c>
      <c r="B29" s="25" t="s">
        <v>99</v>
      </c>
      <c r="C29" s="4">
        <v>7</v>
      </c>
      <c r="D29" s="4">
        <v>36</v>
      </c>
      <c r="E29" s="5">
        <f>1/((SUM(C29*60,D29))/2000)</f>
        <v>4.3859649122807012</v>
      </c>
      <c r="G29" s="6">
        <v>12</v>
      </c>
      <c r="H29" s="22">
        <v>44</v>
      </c>
      <c r="I29" s="5">
        <f>1/((SUM(G29*60,H29))/$F$5)</f>
        <v>3.9267015706806285</v>
      </c>
      <c r="J29" s="7">
        <f>(I29/E29)*100</f>
        <v>89.52879581151835</v>
      </c>
      <c r="K29" s="8">
        <f>AVERAGE($J$6:$J$32)</f>
        <v>93.35277248659493</v>
      </c>
      <c r="L29" s="7">
        <f>(J29-K29)</f>
        <v>-3.8239766750765796</v>
      </c>
    </row>
    <row r="30" spans="1:12">
      <c r="A30" s="26" t="s">
        <v>146</v>
      </c>
      <c r="B30" s="25" t="s">
        <v>138</v>
      </c>
      <c r="C30" s="4">
        <v>7</v>
      </c>
      <c r="D30" s="4">
        <v>40</v>
      </c>
      <c r="E30" s="5">
        <f>1/((SUM(C30*60,D30))/2000)</f>
        <v>4.3478260869565215</v>
      </c>
      <c r="G30" s="6">
        <v>12</v>
      </c>
      <c r="H30" s="22">
        <v>59</v>
      </c>
      <c r="I30" s="5">
        <f>1/((SUM(G30*60,H30))/$F$5)</f>
        <v>3.8510911424903722</v>
      </c>
      <c r="J30" s="7">
        <f>(I30/E30)*100</f>
        <v>88.575096277278561</v>
      </c>
      <c r="K30" s="8">
        <f>AVERAGE($J$6:$J$32)</f>
        <v>93.35277248659493</v>
      </c>
      <c r="L30" s="7">
        <f>(J30-K30)</f>
        <v>-4.7776762093163683</v>
      </c>
    </row>
    <row r="31" spans="1:12">
      <c r="A31" s="26" t="s">
        <v>109</v>
      </c>
      <c r="B31" s="25" t="s">
        <v>96</v>
      </c>
      <c r="C31" s="4">
        <v>7</v>
      </c>
      <c r="D31" s="4">
        <v>19</v>
      </c>
      <c r="E31" s="5">
        <f>1/((SUM(C31*60,D31))/2000)</f>
        <v>4.5558086560364464</v>
      </c>
      <c r="G31" s="6">
        <v>13</v>
      </c>
      <c r="H31" s="22">
        <v>6</v>
      </c>
      <c r="I31" s="5">
        <f>1/((SUM(G31*60,H31))/$F$5)</f>
        <v>3.8167938931297707</v>
      </c>
      <c r="J31" s="7">
        <f>(I31/E31)*100</f>
        <v>83.778625954198475</v>
      </c>
      <c r="K31" s="8">
        <f>AVERAGE($J$6:$J$32)</f>
        <v>93.35277248659493</v>
      </c>
      <c r="L31" s="7">
        <f>(J31-K31)</f>
        <v>-9.5741465323964547</v>
      </c>
    </row>
    <row r="32" spans="1:12">
      <c r="A32" s="26" t="s">
        <v>100</v>
      </c>
      <c r="B32" s="25" t="s">
        <v>102</v>
      </c>
      <c r="C32" s="4">
        <v>6</v>
      </c>
      <c r="D32" s="4">
        <v>8</v>
      </c>
      <c r="E32" s="5">
        <f>1/((SUM(C32*60,D32))/2000)</f>
        <v>5.4347826086956523</v>
      </c>
      <c r="G32" s="6">
        <v>11</v>
      </c>
      <c r="H32" s="22">
        <v>7</v>
      </c>
      <c r="I32" s="5">
        <f>1/((SUM(G32*60,H32))/$F$5)</f>
        <v>4.497751124437781</v>
      </c>
      <c r="J32" s="7">
        <f>(I32/E32)*100</f>
        <v>82.758620689655174</v>
      </c>
      <c r="K32" s="8">
        <f>AVERAGE($J$6:$J$32)</f>
        <v>93.35277248659493</v>
      </c>
      <c r="L32" s="7">
        <f>(J32-K32)</f>
        <v>-10.594151796939755</v>
      </c>
    </row>
    <row r="37" spans="1:3">
      <c r="A37" s="27"/>
      <c r="B37" s="28"/>
      <c r="C37" s="29"/>
    </row>
  </sheetData>
  <phoneticPr fontId="6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N85"/>
  <sheetViews>
    <sheetView topLeftCell="A49" zoomScaleNormal="100" workbookViewId="0">
      <selection activeCell="C79" sqref="C79"/>
    </sheetView>
  </sheetViews>
  <sheetFormatPr defaultRowHeight="12.75"/>
  <cols>
    <col min="2" max="2" width="11.5703125" bestFit="1" customWidth="1"/>
    <col min="9" max="9" width="9.5703125" bestFit="1" customWidth="1"/>
    <col min="10" max="12" width="8.85546875" bestFit="1" customWidth="1"/>
  </cols>
  <sheetData>
    <row r="1" spans="1:14" ht="24.75">
      <c r="A1" s="14" t="s">
        <v>21</v>
      </c>
      <c r="B1" s="14"/>
      <c r="C1" s="15"/>
      <c r="D1" s="15"/>
      <c r="E1" s="16"/>
      <c r="F1" s="15"/>
      <c r="G1" s="15"/>
      <c r="H1" s="15"/>
      <c r="I1" s="16"/>
      <c r="J1" s="17"/>
      <c r="K1" s="15"/>
      <c r="L1" s="17"/>
    </row>
    <row r="2" spans="1:14">
      <c r="C2" t="s">
        <v>2</v>
      </c>
      <c r="E2" s="9"/>
      <c r="F2" s="10" t="s">
        <v>3</v>
      </c>
      <c r="I2" s="9"/>
      <c r="J2" s="11" t="s">
        <v>4</v>
      </c>
      <c r="K2" s="12" t="s">
        <v>5</v>
      </c>
      <c r="L2" s="2"/>
    </row>
    <row r="3" spans="1:14">
      <c r="A3" t="s">
        <v>0</v>
      </c>
      <c r="C3" s="13" t="s">
        <v>6</v>
      </c>
      <c r="D3" s="2" t="s">
        <v>7</v>
      </c>
      <c r="E3" s="9" t="s">
        <v>8</v>
      </c>
      <c r="F3" s="10">
        <v>3000</v>
      </c>
      <c r="G3" s="13" t="s">
        <v>6</v>
      </c>
      <c r="H3" s="2" t="s">
        <v>7</v>
      </c>
      <c r="I3" s="9" t="s">
        <v>8</v>
      </c>
      <c r="J3" s="11" t="s">
        <v>9</v>
      </c>
      <c r="K3" s="12" t="s">
        <v>9</v>
      </c>
      <c r="L3" s="11" t="s">
        <v>10</v>
      </c>
    </row>
    <row r="4" spans="1:14">
      <c r="A4" s="2" t="s">
        <v>22</v>
      </c>
      <c r="B4" s="30">
        <f>'alle veldtijden'!C4</f>
        <v>4.2983608609779254E-3</v>
      </c>
      <c r="C4" s="4">
        <f>MINUTE(B4)</f>
        <v>6</v>
      </c>
      <c r="D4" s="4">
        <f>SECOND(B4)</f>
        <v>11</v>
      </c>
      <c r="E4" s="5">
        <f t="shared" ref="E4:E18" si="0">1/((SUM(C4*60,D4))/2000)</f>
        <v>5.3908355795148246</v>
      </c>
      <c r="G4" s="6"/>
      <c r="H4" s="6"/>
      <c r="I4" s="5" t="e">
        <f>1/((SUM(G4*60,H4))/(F3))</f>
        <v>#DIV/0!</v>
      </c>
      <c r="J4" s="7" t="e">
        <f t="shared" ref="J4:J18" si="1">(I4/E4)*100</f>
        <v>#DIV/0!</v>
      </c>
      <c r="K4" s="8" t="e">
        <f>AVERAGE(J4:J80)</f>
        <v>#DIV/0!</v>
      </c>
      <c r="L4" s="7" t="e">
        <f t="shared" ref="L4:L18" si="2">(J4-K4)</f>
        <v>#DIV/0!</v>
      </c>
      <c r="N4" s="30"/>
    </row>
    <row r="5" spans="1:14">
      <c r="A5" s="2" t="s">
        <v>20</v>
      </c>
      <c r="B5" s="30">
        <f>'alle veldtijden'!C5</f>
        <v>4.2590181327432216E-3</v>
      </c>
      <c r="C5" s="4">
        <f>MINUTE(B5)</f>
        <v>6</v>
      </c>
      <c r="D5" s="4">
        <f>SECOND(B5)</f>
        <v>8</v>
      </c>
      <c r="E5" s="5">
        <f t="shared" si="0"/>
        <v>5.4347826086956523</v>
      </c>
      <c r="G5" s="6"/>
      <c r="H5" s="6"/>
      <c r="I5" s="5" t="e">
        <f>1/((SUM(G5*60,H5))/(F3))</f>
        <v>#DIV/0!</v>
      </c>
      <c r="J5" s="7" t="e">
        <f t="shared" si="1"/>
        <v>#DIV/0!</v>
      </c>
      <c r="K5" s="8" t="e">
        <f>AVERAGE(J5:J81)</f>
        <v>#DIV/0!</v>
      </c>
      <c r="L5" s="7" t="e">
        <f t="shared" si="2"/>
        <v>#DIV/0!</v>
      </c>
      <c r="N5" s="30"/>
    </row>
    <row r="6" spans="1:14">
      <c r="A6" s="2" t="s">
        <v>23</v>
      </c>
      <c r="B6" s="30">
        <f>'alle veldtijden'!C6</f>
        <v>4.2156339029763845E-3</v>
      </c>
      <c r="C6" s="4">
        <f t="shared" ref="C6:C68" si="3">MINUTE(B6)</f>
        <v>6</v>
      </c>
      <c r="D6" s="4">
        <f t="shared" ref="D6:D68" si="4">SECOND(B6)</f>
        <v>4</v>
      </c>
      <c r="E6" s="5">
        <f t="shared" si="0"/>
        <v>5.4945054945054945</v>
      </c>
      <c r="G6" s="6"/>
      <c r="H6" s="6"/>
      <c r="I6" s="5" t="e">
        <f>1/((SUM(G6*60,H6))/(F3))</f>
        <v>#DIV/0!</v>
      </c>
      <c r="J6" s="7" t="e">
        <f t="shared" si="1"/>
        <v>#DIV/0!</v>
      </c>
      <c r="K6" s="8" t="e">
        <f>AVERAGE(J5:J81)</f>
        <v>#DIV/0!</v>
      </c>
      <c r="L6" s="7" t="e">
        <f t="shared" si="2"/>
        <v>#DIV/0!</v>
      </c>
      <c r="N6" s="30"/>
    </row>
    <row r="7" spans="1:14">
      <c r="A7" s="2" t="s">
        <v>24</v>
      </c>
      <c r="B7" s="30">
        <f>'alle veldtijden'!C7</f>
        <v>4.1965663579808321E-3</v>
      </c>
      <c r="C7" s="4">
        <f t="shared" si="3"/>
        <v>6</v>
      </c>
      <c r="D7" s="4">
        <f t="shared" si="4"/>
        <v>3</v>
      </c>
      <c r="E7" s="5">
        <f t="shared" si="0"/>
        <v>5.5096418732782375</v>
      </c>
      <c r="G7" s="6"/>
      <c r="H7" s="6"/>
      <c r="I7" s="5" t="e">
        <f>1/((SUM(G7*60,H7))/(F3))</f>
        <v>#DIV/0!</v>
      </c>
      <c r="J7" s="7" t="e">
        <f t="shared" si="1"/>
        <v>#DIV/0!</v>
      </c>
      <c r="K7" s="8" t="e">
        <f>AVERAGE(J5:J81)</f>
        <v>#DIV/0!</v>
      </c>
      <c r="L7" s="7" t="e">
        <f t="shared" si="2"/>
        <v>#DIV/0!</v>
      </c>
      <c r="N7" s="30"/>
    </row>
    <row r="8" spans="1:14">
      <c r="A8" s="2" t="s">
        <v>25</v>
      </c>
      <c r="B8" s="30">
        <f>'alle veldtijden'!C8</f>
        <v>4.0491255141167533E-3</v>
      </c>
      <c r="C8" s="4">
        <f t="shared" si="3"/>
        <v>5</v>
      </c>
      <c r="D8" s="4">
        <f t="shared" si="4"/>
        <v>50</v>
      </c>
      <c r="E8" s="5">
        <f t="shared" si="0"/>
        <v>5.7142857142857144</v>
      </c>
      <c r="G8" s="6"/>
      <c r="H8" s="6"/>
      <c r="I8" s="5" t="e">
        <f>1/((SUM(G8*60,H8))/(F3))</f>
        <v>#DIV/0!</v>
      </c>
      <c r="J8" s="7" t="e">
        <f t="shared" si="1"/>
        <v>#DIV/0!</v>
      </c>
      <c r="K8" s="8" t="e">
        <f>AVERAGE(J5:J81)</f>
        <v>#DIV/0!</v>
      </c>
      <c r="L8" s="7" t="e">
        <f t="shared" si="2"/>
        <v>#DIV/0!</v>
      </c>
      <c r="N8" s="30"/>
    </row>
    <row r="9" spans="1:14">
      <c r="A9" s="2" t="s">
        <v>92</v>
      </c>
      <c r="B9" s="30">
        <f>'alle veldtijden'!C9</f>
        <v>4.3856356357201724E-3</v>
      </c>
      <c r="C9" s="4">
        <f t="shared" si="3"/>
        <v>6</v>
      </c>
      <c r="D9" s="4">
        <f t="shared" si="4"/>
        <v>19</v>
      </c>
      <c r="E9" s="5">
        <f t="shared" si="0"/>
        <v>5.2770448548812663</v>
      </c>
      <c r="G9" s="6"/>
      <c r="H9" s="6"/>
      <c r="I9" s="5" t="e">
        <f>1/((SUM(G9*60,H9))/(F3))</f>
        <v>#DIV/0!</v>
      </c>
      <c r="J9" s="7" t="e">
        <f t="shared" si="1"/>
        <v>#DIV/0!</v>
      </c>
      <c r="K9" s="8" t="e">
        <f>AVERAGE(J4:J80)</f>
        <v>#DIV/0!</v>
      </c>
      <c r="L9" s="7" t="e">
        <f t="shared" si="2"/>
        <v>#DIV/0!</v>
      </c>
      <c r="N9" s="30"/>
    </row>
    <row r="10" spans="1:14">
      <c r="A10" s="2" t="s">
        <v>19</v>
      </c>
      <c r="B10" s="30">
        <f>'alle veldtijden'!C10</f>
        <v>4.3819926697842857E-3</v>
      </c>
      <c r="C10" s="4">
        <f t="shared" si="3"/>
        <v>6</v>
      </c>
      <c r="D10" s="4">
        <f t="shared" si="4"/>
        <v>19</v>
      </c>
      <c r="E10" s="5">
        <f t="shared" si="0"/>
        <v>5.2770448548812663</v>
      </c>
      <c r="G10" s="6"/>
      <c r="H10" s="6"/>
      <c r="I10" s="5" t="e">
        <f>1/((SUM(G10*60,H10))/(F3))</f>
        <v>#DIV/0!</v>
      </c>
      <c r="J10" s="7" t="e">
        <f t="shared" si="1"/>
        <v>#DIV/0!</v>
      </c>
      <c r="K10" s="8" t="e">
        <f>AVERAGE(J5:J81)</f>
        <v>#DIV/0!</v>
      </c>
      <c r="L10" s="7" t="e">
        <f t="shared" si="2"/>
        <v>#DIV/0!</v>
      </c>
      <c r="N10" s="30"/>
    </row>
    <row r="11" spans="1:14">
      <c r="A11" s="2" t="s">
        <v>26</v>
      </c>
      <c r="B11" s="30">
        <f>'alle veldtijden'!C11</f>
        <v>4.315025252501636E-3</v>
      </c>
      <c r="C11" s="4">
        <f t="shared" si="3"/>
        <v>6</v>
      </c>
      <c r="D11" s="4">
        <f t="shared" si="4"/>
        <v>13</v>
      </c>
      <c r="E11" s="5">
        <f t="shared" si="0"/>
        <v>5.3619302949061662</v>
      </c>
      <c r="G11" s="6"/>
      <c r="H11" s="6"/>
      <c r="I11" s="5" t="e">
        <f>1/((SUM(G11*60,H11))/(F3))</f>
        <v>#DIV/0!</v>
      </c>
      <c r="J11" s="7" t="e">
        <f t="shared" si="1"/>
        <v>#DIV/0!</v>
      </c>
      <c r="K11" s="8" t="e">
        <f>AVERAGE(J5:J81)</f>
        <v>#DIV/0!</v>
      </c>
      <c r="L11" s="7" t="e">
        <f t="shared" si="2"/>
        <v>#DIV/0!</v>
      </c>
      <c r="N11" s="30"/>
    </row>
    <row r="12" spans="1:14">
      <c r="A12" s="2" t="s">
        <v>27</v>
      </c>
      <c r="B12" s="30">
        <f>'alle veldtijden'!C12</f>
        <v>4.2370014245816144E-3</v>
      </c>
      <c r="C12" s="4">
        <f t="shared" si="3"/>
        <v>6</v>
      </c>
      <c r="D12" s="4">
        <f t="shared" si="4"/>
        <v>6</v>
      </c>
      <c r="E12" s="5">
        <f t="shared" si="0"/>
        <v>5.4644808743169397</v>
      </c>
      <c r="G12" s="6"/>
      <c r="H12" s="6"/>
      <c r="I12" s="5" t="e">
        <f>1/((SUM(G12*60,H12))/(F3))</f>
        <v>#DIV/0!</v>
      </c>
      <c r="J12" s="7" t="e">
        <f t="shared" si="1"/>
        <v>#DIV/0!</v>
      </c>
      <c r="K12" s="8" t="e">
        <f>AVERAGE(J5:J81)</f>
        <v>#DIV/0!</v>
      </c>
      <c r="L12" s="7" t="e">
        <f t="shared" si="2"/>
        <v>#DIV/0!</v>
      </c>
      <c r="N12" s="30"/>
    </row>
    <row r="13" spans="1:14">
      <c r="A13" s="2" t="s">
        <v>28</v>
      </c>
      <c r="B13" s="30">
        <f>'alle veldtijden'!C13</f>
        <v>4.2132597342526687E-3</v>
      </c>
      <c r="C13" s="4">
        <f t="shared" si="3"/>
        <v>6</v>
      </c>
      <c r="D13" s="4">
        <f t="shared" si="4"/>
        <v>4</v>
      </c>
      <c r="E13" s="5">
        <f t="shared" si="0"/>
        <v>5.4945054945054945</v>
      </c>
      <c r="G13" s="6"/>
      <c r="H13" s="6"/>
      <c r="I13" s="5" t="e">
        <f>1/((SUM(G13*60,H13))/(F3))</f>
        <v>#DIV/0!</v>
      </c>
      <c r="J13" s="7" t="e">
        <f t="shared" si="1"/>
        <v>#DIV/0!</v>
      </c>
      <c r="K13" s="8" t="e">
        <f>AVERAGE(J5:J81)</f>
        <v>#DIV/0!</v>
      </c>
      <c r="L13" s="7" t="e">
        <f t="shared" si="2"/>
        <v>#DIV/0!</v>
      </c>
      <c r="N13" s="30"/>
    </row>
    <row r="14" spans="1:14">
      <c r="A14" s="2" t="s">
        <v>93</v>
      </c>
      <c r="B14" s="30">
        <f>'alle veldtijden'!C14</f>
        <v>4.8517267270125194E-3</v>
      </c>
      <c r="C14" s="4">
        <f t="shared" si="3"/>
        <v>6</v>
      </c>
      <c r="D14" s="4">
        <f t="shared" si="4"/>
        <v>59</v>
      </c>
      <c r="E14" s="5">
        <f t="shared" si="0"/>
        <v>4.7732696897374707</v>
      </c>
      <c r="G14" s="6"/>
      <c r="H14" s="6"/>
      <c r="I14" s="5" t="e">
        <f>1/((SUM(G14*60,H14))/(F3))</f>
        <v>#DIV/0!</v>
      </c>
      <c r="J14" s="7" t="e">
        <f t="shared" si="1"/>
        <v>#DIV/0!</v>
      </c>
      <c r="K14" s="8" t="e">
        <f>AVERAGE(J4:J80)</f>
        <v>#DIV/0!</v>
      </c>
      <c r="L14" s="7" t="e">
        <f t="shared" si="2"/>
        <v>#DIV/0!</v>
      </c>
      <c r="N14" s="30"/>
    </row>
    <row r="15" spans="1:14">
      <c r="A15" s="2" t="s">
        <v>18</v>
      </c>
      <c r="B15" s="30">
        <f>'alle veldtijden'!C15</f>
        <v>4.8608749055406532E-3</v>
      </c>
      <c r="C15" s="4">
        <f t="shared" si="3"/>
        <v>7</v>
      </c>
      <c r="D15" s="4">
        <f t="shared" si="4"/>
        <v>0</v>
      </c>
      <c r="E15" s="5">
        <f t="shared" si="0"/>
        <v>4.7619047619047619</v>
      </c>
      <c r="G15" s="6"/>
      <c r="H15" s="6"/>
      <c r="I15" s="5" t="e">
        <f>1/((SUM(G15*60,H15))/(F3))</f>
        <v>#DIV/0!</v>
      </c>
      <c r="J15" s="7" t="e">
        <f t="shared" si="1"/>
        <v>#DIV/0!</v>
      </c>
      <c r="K15" s="8" t="e">
        <f>AVERAGE(J5:J81)</f>
        <v>#DIV/0!</v>
      </c>
      <c r="L15" s="7" t="e">
        <f t="shared" si="2"/>
        <v>#DIV/0!</v>
      </c>
      <c r="N15" s="30"/>
    </row>
    <row r="16" spans="1:14">
      <c r="A16" s="2" t="s">
        <v>29</v>
      </c>
      <c r="B16" s="30">
        <f>'alle veldtijden'!C16</f>
        <v>4.8165954419976936E-3</v>
      </c>
      <c r="C16" s="4">
        <f t="shared" si="3"/>
        <v>6</v>
      </c>
      <c r="D16" s="4">
        <f t="shared" si="4"/>
        <v>56</v>
      </c>
      <c r="E16" s="5">
        <f t="shared" si="0"/>
        <v>4.8076923076923075</v>
      </c>
      <c r="G16" s="6"/>
      <c r="H16" s="6"/>
      <c r="I16" s="5" t="e">
        <f>1/((SUM(G16*60,H16))/(F3))</f>
        <v>#DIV/0!</v>
      </c>
      <c r="J16" s="7" t="e">
        <f t="shared" si="1"/>
        <v>#DIV/0!</v>
      </c>
      <c r="K16" s="8" t="e">
        <f>AVERAGE(J5:J81)</f>
        <v>#DIV/0!</v>
      </c>
      <c r="L16" s="7" t="e">
        <f t="shared" si="2"/>
        <v>#DIV/0!</v>
      </c>
      <c r="N16" s="30"/>
    </row>
    <row r="17" spans="1:14">
      <c r="A17" s="2" t="s">
        <v>30</v>
      </c>
      <c r="B17" s="30">
        <f>'alle veldtijden'!C17</f>
        <v>4.7472993822641673E-3</v>
      </c>
      <c r="C17" s="4">
        <f t="shared" si="3"/>
        <v>6</v>
      </c>
      <c r="D17" s="4">
        <f t="shared" si="4"/>
        <v>50</v>
      </c>
      <c r="E17" s="5">
        <f t="shared" si="0"/>
        <v>4.8780487804878048</v>
      </c>
      <c r="G17" s="6"/>
      <c r="H17" s="6"/>
      <c r="I17" s="5" t="e">
        <f>1/((SUM(G17*60,H17))/(F3))</f>
        <v>#DIV/0!</v>
      </c>
      <c r="J17" s="7" t="e">
        <f t="shared" si="1"/>
        <v>#DIV/0!</v>
      </c>
      <c r="K17" s="8" t="e">
        <f>AVERAGE(J5:J81)</f>
        <v>#DIV/0!</v>
      </c>
      <c r="L17" s="7" t="e">
        <f t="shared" si="2"/>
        <v>#DIV/0!</v>
      </c>
      <c r="N17" s="30"/>
    </row>
    <row r="18" spans="1:14">
      <c r="A18" s="2" t="s">
        <v>31</v>
      </c>
      <c r="B18" s="30">
        <f>'alle veldtijden'!C18</f>
        <v>4.5935295410755401E-3</v>
      </c>
      <c r="C18" s="4">
        <f t="shared" si="3"/>
        <v>6</v>
      </c>
      <c r="D18" s="4">
        <f t="shared" si="4"/>
        <v>37</v>
      </c>
      <c r="E18" s="5">
        <f t="shared" si="0"/>
        <v>5.0377833753148611</v>
      </c>
      <c r="G18" s="6"/>
      <c r="H18" s="6"/>
      <c r="I18" s="5" t="e">
        <f>1/((SUM(G18*60,H18))/(F3))</f>
        <v>#DIV/0!</v>
      </c>
      <c r="J18" s="7" t="e">
        <f t="shared" si="1"/>
        <v>#DIV/0!</v>
      </c>
      <c r="K18" s="8" t="e">
        <f>AVERAGE(J5:J81)</f>
        <v>#DIV/0!</v>
      </c>
      <c r="L18" s="7" t="e">
        <f t="shared" si="2"/>
        <v>#DIV/0!</v>
      </c>
      <c r="N18" s="30"/>
    </row>
    <row r="19" spans="1:14">
      <c r="A19" s="2"/>
      <c r="B19" s="30"/>
      <c r="C19" s="4"/>
      <c r="D19" s="4"/>
      <c r="E19" s="18"/>
      <c r="G19" s="6"/>
      <c r="H19" s="6"/>
      <c r="I19" s="5"/>
      <c r="J19" s="7"/>
      <c r="K19" s="8"/>
      <c r="L19" s="7"/>
      <c r="N19" s="30"/>
    </row>
    <row r="20" spans="1:14">
      <c r="A20" s="2" t="s">
        <v>32</v>
      </c>
      <c r="B20" s="30">
        <f>'alle veldtijden'!C20</f>
        <v>4.8523715042636095E-3</v>
      </c>
      <c r="C20" s="4">
        <f t="shared" si="3"/>
        <v>6</v>
      </c>
      <c r="D20" s="4">
        <f t="shared" si="4"/>
        <v>59</v>
      </c>
      <c r="E20" s="5">
        <f t="shared" ref="E20:E30" si="5">1/((SUM(C20*60,D20))/2000)</f>
        <v>4.7732696897374707</v>
      </c>
      <c r="G20" s="6"/>
      <c r="H20" s="6"/>
      <c r="I20" s="5" t="e">
        <f>1/((SUM(G20*60,H20))/(F3))</f>
        <v>#DIV/0!</v>
      </c>
      <c r="J20" s="7" t="e">
        <f t="shared" ref="J20:J31" si="6">(I20/E20)*100</f>
        <v>#DIV/0!</v>
      </c>
      <c r="K20" s="8" t="e">
        <f>AVERAGE(J5:J81)</f>
        <v>#DIV/0!</v>
      </c>
      <c r="L20" s="7" t="e">
        <f t="shared" ref="L20:L31" si="7">(J20-K20)</f>
        <v>#DIV/0!</v>
      </c>
      <c r="N20" s="30"/>
    </row>
    <row r="21" spans="1:14">
      <c r="A21" s="2" t="s">
        <v>17</v>
      </c>
      <c r="B21" s="30">
        <f>'alle veldtijden'!C21</f>
        <v>4.7312499998009606E-3</v>
      </c>
      <c r="C21" s="4">
        <f t="shared" si="3"/>
        <v>6</v>
      </c>
      <c r="D21" s="4">
        <f t="shared" si="4"/>
        <v>49</v>
      </c>
      <c r="E21" s="5">
        <f t="shared" si="5"/>
        <v>4.8899755501222497</v>
      </c>
      <c r="G21" s="6"/>
      <c r="H21" s="6"/>
      <c r="I21" s="5" t="e">
        <f>1/((SUM(G21*60,H21))/(F3))</f>
        <v>#DIV/0!</v>
      </c>
      <c r="J21" s="7" t="e">
        <f t="shared" si="6"/>
        <v>#DIV/0!</v>
      </c>
      <c r="K21" s="8" t="e">
        <f>AVERAGE(J5:J81)</f>
        <v>#DIV/0!</v>
      </c>
      <c r="L21" s="7" t="e">
        <f t="shared" si="7"/>
        <v>#DIV/0!</v>
      </c>
      <c r="N21" s="30"/>
    </row>
    <row r="22" spans="1:14">
      <c r="A22" s="2" t="s">
        <v>33</v>
      </c>
      <c r="B22" s="30">
        <f>'alle veldtijden'!C22</f>
        <v>4.6522955246862526E-3</v>
      </c>
      <c r="C22" s="4">
        <f t="shared" si="3"/>
        <v>6</v>
      </c>
      <c r="D22" s="4">
        <f t="shared" si="4"/>
        <v>42</v>
      </c>
      <c r="E22" s="5">
        <f t="shared" si="5"/>
        <v>4.9751243781094523</v>
      </c>
      <c r="G22" s="6"/>
      <c r="H22" s="6"/>
      <c r="I22" s="5" t="e">
        <f>1/((SUM(G22*60,H22))/(F3))</f>
        <v>#DIV/0!</v>
      </c>
      <c r="J22" s="7" t="e">
        <f t="shared" si="6"/>
        <v>#DIV/0!</v>
      </c>
      <c r="K22" s="8" t="e">
        <f>AVERAGE(J5:J81)</f>
        <v>#DIV/0!</v>
      </c>
      <c r="L22" s="7" t="e">
        <f t="shared" si="7"/>
        <v>#DIV/0!</v>
      </c>
      <c r="N22" s="30"/>
    </row>
    <row r="23" spans="1:14">
      <c r="A23" s="2" t="s">
        <v>34</v>
      </c>
      <c r="B23" s="30">
        <f>'alle veldtijden'!C23</f>
        <v>4.5325854695805389E-3</v>
      </c>
      <c r="C23" s="4">
        <f t="shared" si="3"/>
        <v>6</v>
      </c>
      <c r="D23" s="4">
        <f t="shared" si="4"/>
        <v>32</v>
      </c>
      <c r="E23" s="5">
        <f t="shared" si="5"/>
        <v>5.1020408163265305</v>
      </c>
      <c r="G23" s="6"/>
      <c r="H23" s="6"/>
      <c r="I23" s="5" t="e">
        <f>1/((SUM(G23*60,H23))/(F3))</f>
        <v>#DIV/0!</v>
      </c>
      <c r="J23" s="7" t="e">
        <f t="shared" si="6"/>
        <v>#DIV/0!</v>
      </c>
      <c r="K23" s="8" t="e">
        <f>AVERAGE(J5:J81)</f>
        <v>#DIV/0!</v>
      </c>
      <c r="L23" s="7" t="e">
        <f t="shared" si="7"/>
        <v>#DIV/0!</v>
      </c>
      <c r="N23" s="30"/>
    </row>
    <row r="24" spans="1:14">
      <c r="A24" s="2" t="s">
        <v>35</v>
      </c>
      <c r="B24" s="30">
        <f>'alle veldtijden'!C24</f>
        <v>4.9211347976873231E-3</v>
      </c>
      <c r="C24" s="4">
        <f t="shared" si="3"/>
        <v>7</v>
      </c>
      <c r="D24" s="4">
        <f t="shared" si="4"/>
        <v>5</v>
      </c>
      <c r="E24" s="5">
        <f t="shared" si="5"/>
        <v>4.7058823529411766</v>
      </c>
      <c r="G24" s="6"/>
      <c r="H24" s="6"/>
      <c r="I24" s="5" t="e">
        <f>1/((SUM(G24*60,H24))/(F3))</f>
        <v>#DIV/0!</v>
      </c>
      <c r="J24" s="7" t="e">
        <f t="shared" si="6"/>
        <v>#DIV/0!</v>
      </c>
      <c r="K24" s="8" t="e">
        <f>AVERAGE(J5:J81)</f>
        <v>#DIV/0!</v>
      </c>
      <c r="L24" s="7" t="e">
        <f t="shared" si="7"/>
        <v>#DIV/0!</v>
      </c>
      <c r="N24" s="30"/>
    </row>
    <row r="25" spans="1:14">
      <c r="A25" s="2" t="s">
        <v>36</v>
      </c>
      <c r="B25" s="30">
        <f>'alle veldtijden'!C25</f>
        <v>4.8649691360139078E-3</v>
      </c>
      <c r="C25" s="4">
        <f t="shared" si="3"/>
        <v>7</v>
      </c>
      <c r="D25" s="4">
        <f t="shared" si="4"/>
        <v>0</v>
      </c>
      <c r="E25" s="5">
        <f t="shared" si="5"/>
        <v>4.7619047619047619</v>
      </c>
      <c r="G25" s="6"/>
      <c r="H25" s="6"/>
      <c r="I25" s="5" t="e">
        <f>1/((SUM(G25*60,H25))/(F3))</f>
        <v>#DIV/0!</v>
      </c>
      <c r="J25" s="7" t="e">
        <f t="shared" si="6"/>
        <v>#DIV/0!</v>
      </c>
      <c r="K25" s="8" t="e">
        <f>AVERAGE(J5:J81)</f>
        <v>#DIV/0!</v>
      </c>
      <c r="L25" s="7" t="e">
        <f t="shared" si="7"/>
        <v>#DIV/0!</v>
      </c>
      <c r="N25" s="30"/>
    </row>
    <row r="26" spans="1:14">
      <c r="A26" s="2" t="s">
        <v>37</v>
      </c>
      <c r="B26" s="30">
        <f>'alle veldtijden'!C26</f>
        <v>4.8140256735374537E-3</v>
      </c>
      <c r="C26" s="4">
        <f t="shared" si="3"/>
        <v>6</v>
      </c>
      <c r="D26" s="4">
        <f t="shared" si="4"/>
        <v>56</v>
      </c>
      <c r="E26" s="5">
        <f t="shared" si="5"/>
        <v>4.8076923076923075</v>
      </c>
      <c r="G26" s="6"/>
      <c r="H26" s="6"/>
      <c r="I26" s="5" t="e">
        <f>1/((SUM(G26*60,H26))/(F3))</f>
        <v>#DIV/0!</v>
      </c>
      <c r="J26" s="7" t="e">
        <f t="shared" si="6"/>
        <v>#DIV/0!</v>
      </c>
      <c r="K26" s="8" t="e">
        <f>AVERAGE(J5:J81)</f>
        <v>#DIV/0!</v>
      </c>
      <c r="L26" s="7" t="e">
        <f t="shared" si="7"/>
        <v>#DIV/0!</v>
      </c>
      <c r="N26" s="30"/>
    </row>
    <row r="27" spans="1:14">
      <c r="A27" s="2" t="s">
        <v>38</v>
      </c>
      <c r="B27" s="30"/>
      <c r="C27" s="4"/>
      <c r="D27" s="4"/>
      <c r="E27" s="5"/>
      <c r="G27" s="6"/>
      <c r="H27" s="6"/>
      <c r="I27" s="5" t="e">
        <f>1/((SUM(G27*60,H27))/(F39))</f>
        <v>#DIV/0!</v>
      </c>
      <c r="J27" s="7" t="e">
        <f t="shared" si="6"/>
        <v>#DIV/0!</v>
      </c>
      <c r="K27" s="8" t="e">
        <f>AVERAGE(J5:J81)</f>
        <v>#DIV/0!</v>
      </c>
      <c r="L27" s="7" t="e">
        <f t="shared" si="7"/>
        <v>#DIV/0!</v>
      </c>
      <c r="N27" s="30"/>
    </row>
    <row r="28" spans="1:14">
      <c r="A28" s="2" t="s">
        <v>39</v>
      </c>
      <c r="B28" s="30">
        <f>'alle veldtijden'!C28</f>
        <v>5.4682677469571365E-3</v>
      </c>
      <c r="C28" s="4">
        <f t="shared" si="3"/>
        <v>7</v>
      </c>
      <c r="D28" s="4">
        <f t="shared" si="4"/>
        <v>52</v>
      </c>
      <c r="E28" s="5">
        <f t="shared" si="5"/>
        <v>4.2372881355932206</v>
      </c>
      <c r="G28" s="6"/>
      <c r="H28" s="6"/>
      <c r="I28" s="5" t="e">
        <f>1/((SUM(G28*60,H28))/(F3))</f>
        <v>#DIV/0!</v>
      </c>
      <c r="J28" s="7" t="e">
        <f t="shared" si="6"/>
        <v>#DIV/0!</v>
      </c>
      <c r="K28" s="8" t="e">
        <f>AVERAGE(J5:J81)</f>
        <v>#DIV/0!</v>
      </c>
      <c r="L28" s="7" t="e">
        <f t="shared" si="7"/>
        <v>#DIV/0!</v>
      </c>
      <c r="N28" s="30"/>
    </row>
    <row r="29" spans="1:14">
      <c r="A29" s="2" t="s">
        <v>40</v>
      </c>
      <c r="B29" s="30">
        <f>'alle veldtijden'!C29</f>
        <v>5.4124149658766477E-3</v>
      </c>
      <c r="C29" s="4">
        <f t="shared" si="3"/>
        <v>7</v>
      </c>
      <c r="D29" s="4">
        <f t="shared" si="4"/>
        <v>48</v>
      </c>
      <c r="E29" s="5">
        <f t="shared" si="5"/>
        <v>4.2735042735042734</v>
      </c>
      <c r="G29" s="6"/>
      <c r="H29" s="6"/>
      <c r="I29" s="5" t="e">
        <f>1/((SUM(G29*60,H29))/(F3))</f>
        <v>#DIV/0!</v>
      </c>
      <c r="J29" s="7" t="e">
        <f t="shared" si="6"/>
        <v>#DIV/0!</v>
      </c>
      <c r="K29" s="8" t="e">
        <f>AVERAGE(J5:J81)</f>
        <v>#DIV/0!</v>
      </c>
      <c r="L29" s="7" t="e">
        <f t="shared" si="7"/>
        <v>#DIV/0!</v>
      </c>
      <c r="N29" s="30"/>
    </row>
    <row r="30" spans="1:14">
      <c r="A30" s="2" t="s">
        <v>41</v>
      </c>
      <c r="B30" s="30">
        <f>'alle veldtijden'!C30</f>
        <v>5.3573187551404899E-3</v>
      </c>
      <c r="C30" s="4">
        <f t="shared" si="3"/>
        <v>7</v>
      </c>
      <c r="D30" s="4">
        <f t="shared" si="4"/>
        <v>43</v>
      </c>
      <c r="E30" s="5">
        <f t="shared" si="5"/>
        <v>4.319654427645788</v>
      </c>
      <c r="G30" s="6"/>
      <c r="H30" s="6"/>
      <c r="I30" s="5" t="e">
        <f>1/((SUM(G30*60,H30))/(F3))</f>
        <v>#DIV/0!</v>
      </c>
      <c r="J30" s="7" t="e">
        <f t="shared" si="6"/>
        <v>#DIV/0!</v>
      </c>
      <c r="K30" s="8" t="e">
        <f>AVERAGE(J5:J81)</f>
        <v>#DIV/0!</v>
      </c>
      <c r="L30" s="7" t="e">
        <f t="shared" si="7"/>
        <v>#DIV/0!</v>
      </c>
      <c r="N30" s="30"/>
    </row>
    <row r="31" spans="1:14">
      <c r="A31" s="2" t="s">
        <v>42</v>
      </c>
      <c r="B31" s="30"/>
      <c r="C31" s="4"/>
      <c r="D31" s="4"/>
      <c r="E31" s="5"/>
      <c r="G31" s="6"/>
      <c r="H31" s="6"/>
      <c r="I31" s="5" t="e">
        <f>1/((SUM(G31*60,H31))/(F3))</f>
        <v>#DIV/0!</v>
      </c>
      <c r="J31" s="7" t="e">
        <f t="shared" si="6"/>
        <v>#DIV/0!</v>
      </c>
      <c r="K31" s="8" t="e">
        <f>AVERAGE(J5:J81)</f>
        <v>#DIV/0!</v>
      </c>
      <c r="L31" s="7" t="e">
        <f t="shared" si="7"/>
        <v>#DIV/0!</v>
      </c>
      <c r="N31" s="30"/>
    </row>
    <row r="32" spans="1:14">
      <c r="A32" s="2"/>
      <c r="B32" s="30"/>
      <c r="C32" s="4"/>
      <c r="D32" s="4"/>
      <c r="E32" s="18"/>
      <c r="G32" s="6"/>
      <c r="H32" s="6"/>
      <c r="I32" s="5"/>
      <c r="J32" s="7"/>
      <c r="K32" s="8"/>
      <c r="L32" s="7"/>
      <c r="N32" s="30"/>
    </row>
    <row r="33" spans="1:14">
      <c r="A33" s="2" t="s">
        <v>94</v>
      </c>
      <c r="B33" s="30">
        <f>'alle veldtijden'!C33</f>
        <v>4.5090663579377037E-3</v>
      </c>
      <c r="C33" s="4">
        <f t="shared" si="3"/>
        <v>6</v>
      </c>
      <c r="D33" s="4">
        <f t="shared" si="4"/>
        <v>30</v>
      </c>
      <c r="E33" s="5">
        <f t="shared" ref="E33:E47" si="8">1/((SUM(C33*60,D33))/2000)</f>
        <v>5.1282051282051277</v>
      </c>
      <c r="G33" s="6"/>
      <c r="H33" s="6"/>
      <c r="I33" s="5" t="e">
        <f>1/((SUM(G33*60,H33))/(F3))</f>
        <v>#DIV/0!</v>
      </c>
      <c r="J33" s="7" t="e">
        <f t="shared" ref="J33:J38" si="9">(I33/E33)*100</f>
        <v>#DIV/0!</v>
      </c>
      <c r="K33" s="8" t="e">
        <f>AVERAGE(J5:J81)</f>
        <v>#DIV/0!</v>
      </c>
      <c r="L33" s="7" t="e">
        <f t="shared" ref="L33:L38" si="10">(J33-K33)</f>
        <v>#DIV/0!</v>
      </c>
      <c r="N33" s="30"/>
    </row>
    <row r="34" spans="1:14">
      <c r="A34" s="2" t="s">
        <v>43</v>
      </c>
      <c r="B34" s="30">
        <f>'alle veldtijden'!C34</f>
        <v>4.4720252165828004E-3</v>
      </c>
      <c r="C34" s="4">
        <f t="shared" si="3"/>
        <v>6</v>
      </c>
      <c r="D34" s="4">
        <f t="shared" si="4"/>
        <v>26</v>
      </c>
      <c r="E34" s="5">
        <f t="shared" si="8"/>
        <v>5.1813471502590671</v>
      </c>
      <c r="G34" s="6"/>
      <c r="H34" s="6"/>
      <c r="I34" s="5" t="e">
        <f>1/((SUM(G34*60,H34))/(F3))</f>
        <v>#DIV/0!</v>
      </c>
      <c r="J34" s="7" t="e">
        <f t="shared" si="9"/>
        <v>#DIV/0!</v>
      </c>
      <c r="K34" s="8" t="e">
        <f>AVERAGE(J5:J81)</f>
        <v>#DIV/0!</v>
      </c>
      <c r="L34" s="7" t="e">
        <f t="shared" si="10"/>
        <v>#DIV/0!</v>
      </c>
      <c r="N34" s="30"/>
    </row>
    <row r="35" spans="1:14">
      <c r="A35" s="2" t="s">
        <v>44</v>
      </c>
      <c r="B35" s="30">
        <f>'alle veldtijden'!C35</f>
        <v>4.3307165862919569E-3</v>
      </c>
      <c r="C35" s="4">
        <f t="shared" si="3"/>
        <v>6</v>
      </c>
      <c r="D35" s="4">
        <f t="shared" si="4"/>
        <v>14</v>
      </c>
      <c r="E35" s="5">
        <f t="shared" si="8"/>
        <v>5.3475935828877006</v>
      </c>
      <c r="G35" s="6"/>
      <c r="H35" s="6"/>
      <c r="I35" s="5" t="e">
        <f>1/((SUM(G35*60,H35))/(F3))</f>
        <v>#DIV/0!</v>
      </c>
      <c r="J35" s="7" t="e">
        <f t="shared" si="9"/>
        <v>#DIV/0!</v>
      </c>
      <c r="K35" s="8" t="e">
        <f>AVERAGE(J5:J81)</f>
        <v>#DIV/0!</v>
      </c>
      <c r="L35" s="7" t="e">
        <f t="shared" si="10"/>
        <v>#DIV/0!</v>
      </c>
      <c r="N35" s="30"/>
    </row>
    <row r="36" spans="1:14">
      <c r="A36" s="2" t="s">
        <v>95</v>
      </c>
      <c r="B36" s="30">
        <f>'alle veldtijden'!C36</f>
        <v>4.53510802445655E-3</v>
      </c>
      <c r="C36" s="4">
        <f t="shared" si="3"/>
        <v>6</v>
      </c>
      <c r="D36" s="4">
        <f t="shared" si="4"/>
        <v>32</v>
      </c>
      <c r="E36" s="5">
        <f t="shared" si="8"/>
        <v>5.1020408163265305</v>
      </c>
      <c r="G36" s="6"/>
      <c r="H36" s="6"/>
      <c r="I36" s="5" t="e">
        <f>1/((SUM(G36*60,H36))/(F3))</f>
        <v>#DIV/0!</v>
      </c>
      <c r="J36" s="7" t="e">
        <f t="shared" si="9"/>
        <v>#DIV/0!</v>
      </c>
      <c r="K36" s="8" t="e">
        <f>AVERAGE(J5:J81)</f>
        <v>#DIV/0!</v>
      </c>
      <c r="L36" s="7" t="e">
        <f t="shared" si="10"/>
        <v>#DIV/0!</v>
      </c>
      <c r="N36" s="30"/>
    </row>
    <row r="37" spans="1:14">
      <c r="A37" s="2" t="s">
        <v>45</v>
      </c>
      <c r="B37" s="30">
        <f>'alle veldtijden'!C37</f>
        <v>4.5172646604615223E-3</v>
      </c>
      <c r="C37" s="4">
        <f t="shared" si="3"/>
        <v>6</v>
      </c>
      <c r="D37" s="4">
        <f t="shared" si="4"/>
        <v>30</v>
      </c>
      <c r="E37" s="5">
        <f t="shared" si="8"/>
        <v>5.1282051282051277</v>
      </c>
      <c r="G37" s="6"/>
      <c r="H37" s="6"/>
      <c r="I37" s="5" t="e">
        <f>1/((SUM(G37*60,H37))/(F3))</f>
        <v>#DIV/0!</v>
      </c>
      <c r="J37" s="7" t="e">
        <f t="shared" si="9"/>
        <v>#DIV/0!</v>
      </c>
      <c r="K37" s="8" t="e">
        <f>AVERAGE(J5:J81)</f>
        <v>#DIV/0!</v>
      </c>
      <c r="L37" s="7" t="e">
        <f t="shared" si="10"/>
        <v>#DIV/0!</v>
      </c>
      <c r="N37" s="30"/>
    </row>
    <row r="38" spans="1:14">
      <c r="A38" s="2" t="s">
        <v>46</v>
      </c>
      <c r="B38" s="30">
        <f>'alle veldtijden'!C38</f>
        <v>4.40448633153757E-3</v>
      </c>
      <c r="C38" s="4">
        <f t="shared" si="3"/>
        <v>6</v>
      </c>
      <c r="D38" s="4">
        <f t="shared" si="4"/>
        <v>21</v>
      </c>
      <c r="E38" s="5">
        <f t="shared" si="8"/>
        <v>5.2493438320209975</v>
      </c>
      <c r="G38" s="6"/>
      <c r="H38" s="6"/>
      <c r="I38" s="5" t="e">
        <f>1/((SUM(G38*60,H38))/(F3))</f>
        <v>#DIV/0!</v>
      </c>
      <c r="J38" s="7" t="e">
        <f t="shared" si="9"/>
        <v>#DIV/0!</v>
      </c>
      <c r="K38" s="8" t="e">
        <f>AVERAGE(J5:J81)</f>
        <v>#DIV/0!</v>
      </c>
      <c r="L38" s="7" t="e">
        <f t="shared" si="10"/>
        <v>#DIV/0!</v>
      </c>
      <c r="N38" s="30"/>
    </row>
    <row r="39" spans="1:14">
      <c r="A39" s="2" t="s">
        <v>96</v>
      </c>
      <c r="B39" s="30">
        <f>'alle veldtijden'!C39</f>
        <v>5.0810185181341819E-3</v>
      </c>
      <c r="C39" s="4">
        <f t="shared" si="3"/>
        <v>7</v>
      </c>
      <c r="D39" s="4">
        <f t="shared" si="4"/>
        <v>19</v>
      </c>
      <c r="E39" s="5">
        <f t="shared" si="8"/>
        <v>4.5558086560364464</v>
      </c>
      <c r="G39" s="6"/>
      <c r="H39" s="6"/>
      <c r="I39" s="9"/>
      <c r="J39" s="2"/>
      <c r="K39" s="19"/>
      <c r="L39" s="2"/>
      <c r="N39" s="30"/>
    </row>
    <row r="40" spans="1:14">
      <c r="A40" s="2" t="s">
        <v>16</v>
      </c>
      <c r="B40" s="30">
        <f>'alle veldtijden'!C40</f>
        <v>5.001723797975673E-3</v>
      </c>
      <c r="C40" s="4">
        <f t="shared" si="3"/>
        <v>7</v>
      </c>
      <c r="D40" s="4">
        <f t="shared" si="4"/>
        <v>12</v>
      </c>
      <c r="E40" s="5">
        <f t="shared" si="8"/>
        <v>4.6296296296296298</v>
      </c>
      <c r="G40" s="6"/>
      <c r="H40" s="6"/>
      <c r="I40" s="5" t="e">
        <f>1/((SUM(G40*60,H40))/(F3))</f>
        <v>#DIV/0!</v>
      </c>
      <c r="J40" s="7" t="e">
        <f t="shared" ref="J40:J48" si="11">(I40/E40)*100</f>
        <v>#DIV/0!</v>
      </c>
      <c r="K40" s="8" t="e">
        <f>AVERAGE(J5:J81)</f>
        <v>#DIV/0!</v>
      </c>
      <c r="L40" s="7" t="e">
        <f t="shared" ref="L40:L48" si="12">(J40-K40)</f>
        <v>#DIV/0!</v>
      </c>
      <c r="N40" s="30"/>
    </row>
    <row r="41" spans="1:14">
      <c r="A41" s="2" t="s">
        <v>47</v>
      </c>
      <c r="B41" s="30">
        <f>'alle veldtijden'!C41</f>
        <v>4.8952950042219978E-3</v>
      </c>
      <c r="C41" s="4">
        <f t="shared" si="3"/>
        <v>7</v>
      </c>
      <c r="D41" s="4">
        <f t="shared" si="4"/>
        <v>3</v>
      </c>
      <c r="E41" s="5">
        <f t="shared" si="8"/>
        <v>4.7281323877068555</v>
      </c>
      <c r="G41" s="6"/>
      <c r="H41" s="6"/>
      <c r="I41" s="5" t="e">
        <f>1/((SUM(G41*60,H41))/(F3))</f>
        <v>#DIV/0!</v>
      </c>
      <c r="J41" s="7" t="e">
        <f t="shared" si="11"/>
        <v>#DIV/0!</v>
      </c>
      <c r="K41" s="8" t="e">
        <f>AVERAGE(J5:J81)</f>
        <v>#DIV/0!</v>
      </c>
      <c r="L41" s="7" t="e">
        <f t="shared" si="12"/>
        <v>#DIV/0!</v>
      </c>
      <c r="N41" s="30"/>
    </row>
    <row r="42" spans="1:14">
      <c r="A42" s="2"/>
      <c r="B42" s="30"/>
      <c r="C42" s="4"/>
      <c r="D42" s="4"/>
      <c r="E42" s="5"/>
      <c r="G42" s="6"/>
      <c r="H42" s="6"/>
      <c r="I42" s="5" t="e">
        <f>1/((SUM(G42*60,H42))/(F3))</f>
        <v>#DIV/0!</v>
      </c>
      <c r="J42" s="7" t="e">
        <f t="shared" si="11"/>
        <v>#DIV/0!</v>
      </c>
      <c r="K42" s="8" t="e">
        <f>AVERAGE(J5:J81)</f>
        <v>#DIV/0!</v>
      </c>
      <c r="L42" s="7" t="e">
        <f t="shared" si="12"/>
        <v>#DIV/0!</v>
      </c>
      <c r="N42" s="30"/>
    </row>
    <row r="43" spans="1:14">
      <c r="A43" s="2" t="s">
        <v>48</v>
      </c>
      <c r="B43" s="30">
        <f>'alle veldtijden'!C43</f>
        <v>5.1157407403476943E-3</v>
      </c>
      <c r="C43" s="4">
        <f t="shared" si="3"/>
        <v>7</v>
      </c>
      <c r="D43" s="4">
        <f t="shared" si="4"/>
        <v>22</v>
      </c>
      <c r="E43" s="5">
        <f t="shared" si="8"/>
        <v>4.5248868778280542</v>
      </c>
      <c r="G43" s="6"/>
      <c r="H43" s="6"/>
      <c r="I43" s="5" t="e">
        <f>1/((SUM(G43*60,H43))/(F3))</f>
        <v>#DIV/0!</v>
      </c>
      <c r="J43" s="7" t="e">
        <f t="shared" si="11"/>
        <v>#DIV/0!</v>
      </c>
      <c r="K43" s="8" t="e">
        <f>AVERAGE(J5:J81)</f>
        <v>#DIV/0!</v>
      </c>
      <c r="L43" s="7" t="e">
        <f t="shared" si="12"/>
        <v>#DIV/0!</v>
      </c>
      <c r="N43" s="30"/>
    </row>
    <row r="44" spans="1:14">
      <c r="A44" s="2" t="s">
        <v>49</v>
      </c>
      <c r="B44" s="30">
        <f>'alle veldtijden'!C44</f>
        <v>4.9560657597733414E-3</v>
      </c>
      <c r="C44" s="4">
        <f t="shared" si="3"/>
        <v>7</v>
      </c>
      <c r="D44" s="4">
        <f t="shared" si="4"/>
        <v>8</v>
      </c>
      <c r="E44" s="5">
        <f t="shared" si="8"/>
        <v>4.6728971962616823</v>
      </c>
      <c r="G44" s="6"/>
      <c r="H44" s="6"/>
      <c r="I44" s="5" t="e">
        <f>1/((SUM(G44*60,H44))/(F3))</f>
        <v>#DIV/0!</v>
      </c>
      <c r="J44" s="7" t="e">
        <f t="shared" si="11"/>
        <v>#DIV/0!</v>
      </c>
      <c r="K44" s="8" t="e">
        <f>AVERAGE(J5:J81)</f>
        <v>#DIV/0!</v>
      </c>
      <c r="L44" s="7" t="e">
        <f t="shared" si="12"/>
        <v>#DIV/0!</v>
      </c>
      <c r="N44" s="30"/>
    </row>
    <row r="45" spans="1:14">
      <c r="A45" s="2" t="s">
        <v>50</v>
      </c>
      <c r="B45" s="30">
        <f>'alle veldtijden'!C45</f>
        <v>4.7883957328234313E-3</v>
      </c>
      <c r="C45" s="4">
        <f t="shared" si="3"/>
        <v>6</v>
      </c>
      <c r="D45" s="4">
        <f t="shared" si="4"/>
        <v>54</v>
      </c>
      <c r="E45" s="5">
        <f t="shared" si="8"/>
        <v>4.8309178743961354</v>
      </c>
      <c r="G45" s="6"/>
      <c r="H45" s="6"/>
      <c r="I45" s="5" t="e">
        <f>1/((SUM(G45*60,H45))/(F3))</f>
        <v>#DIV/0!</v>
      </c>
      <c r="J45" s="7" t="e">
        <f t="shared" si="11"/>
        <v>#DIV/0!</v>
      </c>
      <c r="K45" s="8" t="e">
        <f>AVERAGE(J5:J81)</f>
        <v>#DIV/0!</v>
      </c>
      <c r="L45" s="7" t="e">
        <f t="shared" si="12"/>
        <v>#DIV/0!</v>
      </c>
      <c r="N45" s="30"/>
    </row>
    <row r="46" spans="1:14">
      <c r="A46" s="2" t="s">
        <v>15</v>
      </c>
      <c r="B46" s="30">
        <f>'alle veldtijden'!C46</f>
        <v>5.1899841916126632E-3</v>
      </c>
      <c r="C46" s="4">
        <f t="shared" si="3"/>
        <v>7</v>
      </c>
      <c r="D46" s="4">
        <f t="shared" si="4"/>
        <v>28</v>
      </c>
      <c r="E46" s="5">
        <f t="shared" si="8"/>
        <v>4.4642857142857144</v>
      </c>
      <c r="G46" s="6"/>
      <c r="H46" s="6"/>
      <c r="I46" s="5" t="e">
        <f>1/((SUM(G46*60,H46))/(F3))</f>
        <v>#DIV/0!</v>
      </c>
      <c r="J46" s="7" t="e">
        <f t="shared" si="11"/>
        <v>#DIV/0!</v>
      </c>
      <c r="K46" s="8" t="e">
        <f>AVERAGE(J5:J81)</f>
        <v>#DIV/0!</v>
      </c>
      <c r="L46" s="7" t="e">
        <f t="shared" si="12"/>
        <v>#DIV/0!</v>
      </c>
      <c r="N46" s="30"/>
    </row>
    <row r="47" spans="1:14">
      <c r="A47" s="2" t="s">
        <v>51</v>
      </c>
      <c r="B47" s="30">
        <f>'alle veldtijden'!C47</f>
        <v>5.016878857864563E-3</v>
      </c>
      <c r="C47" s="4">
        <f t="shared" si="3"/>
        <v>7</v>
      </c>
      <c r="D47" s="4">
        <f t="shared" si="4"/>
        <v>13</v>
      </c>
      <c r="E47" s="5">
        <f t="shared" si="8"/>
        <v>4.6189376443418011</v>
      </c>
      <c r="G47" s="6"/>
      <c r="H47" s="6"/>
      <c r="I47" s="5" t="e">
        <f>1/((SUM(G47*60,H47))/(F3))</f>
        <v>#DIV/0!</v>
      </c>
      <c r="J47" s="7" t="e">
        <f t="shared" si="11"/>
        <v>#DIV/0!</v>
      </c>
      <c r="K47" s="8" t="e">
        <f>AVERAGE(J5:J81)</f>
        <v>#DIV/0!</v>
      </c>
      <c r="L47" s="7" t="e">
        <f t="shared" si="12"/>
        <v>#DIV/0!</v>
      </c>
      <c r="N47" s="30"/>
    </row>
    <row r="48" spans="1:14">
      <c r="A48" s="2" t="s">
        <v>52</v>
      </c>
      <c r="B48" s="30">
        <f>'alle veldtijden'!C48</f>
        <v>4.9089856901193968E-3</v>
      </c>
      <c r="C48" s="4">
        <f t="shared" si="3"/>
        <v>7</v>
      </c>
      <c r="D48" s="4">
        <f t="shared" si="4"/>
        <v>4</v>
      </c>
      <c r="E48" s="5">
        <f>1/((SUM(C48*60,D48))/2000)</f>
        <v>4.716981132075472</v>
      </c>
      <c r="G48" s="6"/>
      <c r="H48" s="6"/>
      <c r="I48" s="5" t="e">
        <f>1/((SUM(G48*60,H48))/(F39))</f>
        <v>#DIV/0!</v>
      </c>
      <c r="J48" s="7" t="e">
        <f t="shared" si="11"/>
        <v>#DIV/0!</v>
      </c>
      <c r="K48" s="8" t="e">
        <f>AVERAGE(J5:J81)</f>
        <v>#DIV/0!</v>
      </c>
      <c r="L48" s="7" t="e">
        <f t="shared" si="12"/>
        <v>#DIV/0!</v>
      </c>
      <c r="N48" s="30"/>
    </row>
    <row r="49" spans="1:14">
      <c r="A49" s="2" t="s">
        <v>53</v>
      </c>
      <c r="B49" s="30">
        <f>'alle veldtijden'!C49</f>
        <v>5.6839470286104898E-3</v>
      </c>
      <c r="C49" s="4">
        <f t="shared" si="3"/>
        <v>8</v>
      </c>
      <c r="D49" s="4">
        <f t="shared" si="4"/>
        <v>11</v>
      </c>
      <c r="E49" s="5">
        <f>1/((SUM(C49*60,D49))/2000)</f>
        <v>4.0733197556008145</v>
      </c>
      <c r="G49" s="6"/>
      <c r="H49" s="6"/>
      <c r="I49" s="9"/>
      <c r="J49" s="2"/>
      <c r="K49" s="19"/>
      <c r="L49" s="2"/>
      <c r="N49" s="30"/>
    </row>
    <row r="50" spans="1:14">
      <c r="A50" s="2" t="s">
        <v>54</v>
      </c>
      <c r="B50" s="30">
        <f>'alle veldtijden'!C50</f>
        <v>5.5987811790881598E-3</v>
      </c>
      <c r="C50" s="4">
        <f t="shared" si="3"/>
        <v>8</v>
      </c>
      <c r="D50" s="4">
        <f t="shared" si="4"/>
        <v>4</v>
      </c>
      <c r="E50" s="5">
        <f t="shared" ref="E50:E62" si="13">1/((SUM(C50*60,D50))/2000)</f>
        <v>4.1322314049586781</v>
      </c>
      <c r="G50" s="6"/>
      <c r="H50" s="6"/>
      <c r="I50" s="5" t="e">
        <f>1/((SUM(G50*60,H50))/(F3))</f>
        <v>#DIV/0!</v>
      </c>
      <c r="J50" s="7" t="e">
        <f t="shared" ref="J50:J65" si="14">(I50/E50)*100</f>
        <v>#DIV/0!</v>
      </c>
      <c r="K50" s="8" t="e">
        <f>AVERAGE(J5:J81)</f>
        <v>#DIV/0!</v>
      </c>
      <c r="L50" s="7" t="e">
        <f t="shared" ref="L50:L65" si="15">(J50-K50)</f>
        <v>#DIV/0!</v>
      </c>
      <c r="N50" s="30"/>
    </row>
    <row r="51" spans="1:14">
      <c r="A51" s="2" t="s">
        <v>55</v>
      </c>
      <c r="B51" s="30">
        <f>'alle veldtijden'!C51</f>
        <v>5.3522201176996855E-3</v>
      </c>
      <c r="C51" s="4">
        <f t="shared" si="3"/>
        <v>7</v>
      </c>
      <c r="D51" s="4">
        <f t="shared" si="4"/>
        <v>42</v>
      </c>
      <c r="E51" s="5">
        <f t="shared" si="13"/>
        <v>4.329004329004329</v>
      </c>
      <c r="G51" s="6"/>
      <c r="H51" s="6"/>
      <c r="I51" s="5" t="e">
        <f>1/((SUM(G51*60,H51))/(F3))</f>
        <v>#DIV/0!</v>
      </c>
      <c r="J51" s="7" t="e">
        <f t="shared" si="14"/>
        <v>#DIV/0!</v>
      </c>
      <c r="K51" s="8" t="e">
        <f>AVERAGE(J5:J81)</f>
        <v>#DIV/0!</v>
      </c>
      <c r="L51" s="7" t="e">
        <f t="shared" si="15"/>
        <v>#DIV/0!</v>
      </c>
      <c r="N51" s="30"/>
    </row>
    <row r="52" spans="1:14">
      <c r="A52" s="2"/>
      <c r="B52" s="30"/>
      <c r="C52" s="4"/>
      <c r="D52" s="4"/>
      <c r="E52" s="5"/>
      <c r="G52" s="6"/>
      <c r="H52" s="6"/>
      <c r="I52" s="5" t="e">
        <f>1/((SUM(G52*60,H52))/(F3))</f>
        <v>#DIV/0!</v>
      </c>
      <c r="J52" s="7" t="e">
        <f t="shared" si="14"/>
        <v>#DIV/0!</v>
      </c>
      <c r="K52" s="8" t="e">
        <f>AVERAGE(J5:J81)</f>
        <v>#DIV/0!</v>
      </c>
      <c r="L52" s="7" t="e">
        <f t="shared" si="15"/>
        <v>#DIV/0!</v>
      </c>
      <c r="N52" s="30"/>
    </row>
    <row r="53" spans="1:14">
      <c r="A53" s="2" t="s">
        <v>56</v>
      </c>
      <c r="B53" s="30">
        <f>'alle veldtijden'!C53</f>
        <v>4.9568602685624548E-3</v>
      </c>
      <c r="C53" s="4">
        <f t="shared" si="3"/>
        <v>7</v>
      </c>
      <c r="D53" s="4">
        <f t="shared" si="4"/>
        <v>8</v>
      </c>
      <c r="E53" s="5">
        <f t="shared" si="13"/>
        <v>4.6728971962616823</v>
      </c>
      <c r="G53" s="6"/>
      <c r="H53" s="6"/>
      <c r="I53" s="5" t="e">
        <f>1/((SUM(G53*60,H53))/(F39))</f>
        <v>#DIV/0!</v>
      </c>
      <c r="J53" s="7" t="e">
        <f t="shared" si="14"/>
        <v>#DIV/0!</v>
      </c>
      <c r="K53" s="8" t="e">
        <f>AVERAGE(J5:J81)</f>
        <v>#DIV/0!</v>
      </c>
      <c r="L53" s="7" t="e">
        <f t="shared" si="15"/>
        <v>#DIV/0!</v>
      </c>
      <c r="N53" s="30"/>
    </row>
    <row r="54" spans="1:14">
      <c r="A54" s="2" t="s">
        <v>57</v>
      </c>
      <c r="B54" s="30">
        <f>'alle veldtijden'!C54</f>
        <v>4.806801994206091E-3</v>
      </c>
      <c r="C54" s="4">
        <f t="shared" si="3"/>
        <v>6</v>
      </c>
      <c r="D54" s="4">
        <f t="shared" si="4"/>
        <v>55</v>
      </c>
      <c r="E54" s="5">
        <f t="shared" si="13"/>
        <v>4.8192771084337354</v>
      </c>
      <c r="G54" s="6"/>
      <c r="H54" s="6"/>
      <c r="I54" s="5" t="e">
        <f>1/((SUM(G54*60,H54))/(F3))</f>
        <v>#DIV/0!</v>
      </c>
      <c r="J54" s="7" t="e">
        <f t="shared" si="14"/>
        <v>#DIV/0!</v>
      </c>
      <c r="K54" s="8" t="e">
        <f>AVERAGE(J5:J81)</f>
        <v>#DIV/0!</v>
      </c>
      <c r="L54" s="7" t="e">
        <f t="shared" si="15"/>
        <v>#DIV/0!</v>
      </c>
      <c r="N54" s="30"/>
    </row>
    <row r="55" spans="1:14">
      <c r="A55" s="2" t="s">
        <v>58</v>
      </c>
      <c r="B55" s="30">
        <f>'alle veldtijden'!C55</f>
        <v>4.6823559674118893E-3</v>
      </c>
      <c r="C55" s="4">
        <f t="shared" si="3"/>
        <v>6</v>
      </c>
      <c r="D55" s="4">
        <f t="shared" si="4"/>
        <v>45</v>
      </c>
      <c r="E55" s="5">
        <f t="shared" si="13"/>
        <v>4.9382716049382713</v>
      </c>
      <c r="G55" s="6"/>
      <c r="H55" s="6"/>
      <c r="I55" s="5" t="e">
        <f>1/((SUM(G55*60,H55))/(F3))</f>
        <v>#DIV/0!</v>
      </c>
      <c r="J55" s="7" t="e">
        <f t="shared" si="14"/>
        <v>#DIV/0!</v>
      </c>
      <c r="K55" s="8" t="e">
        <f>AVERAGE(J5:J81)</f>
        <v>#DIV/0!</v>
      </c>
      <c r="L55" s="7" t="e">
        <f t="shared" si="15"/>
        <v>#DIV/0!</v>
      </c>
      <c r="N55" s="30"/>
    </row>
    <row r="56" spans="1:14">
      <c r="A56" s="2" t="s">
        <v>59</v>
      </c>
      <c r="B56" s="30">
        <f>'alle veldtijden'!C56</f>
        <v>4.6418293290461559E-3</v>
      </c>
      <c r="C56" s="4">
        <f t="shared" si="3"/>
        <v>6</v>
      </c>
      <c r="D56" s="4">
        <f t="shared" si="4"/>
        <v>41</v>
      </c>
      <c r="E56" s="5">
        <f t="shared" si="13"/>
        <v>4.9875311720698248</v>
      </c>
      <c r="G56" s="6"/>
      <c r="H56" s="6"/>
      <c r="I56" s="5" t="e">
        <f>1/((SUM(G56*60,H56))/(F3))</f>
        <v>#DIV/0!</v>
      </c>
      <c r="J56" s="7" t="e">
        <f t="shared" si="14"/>
        <v>#DIV/0!</v>
      </c>
      <c r="K56" s="8" t="e">
        <f>AVERAGE(J5:J81)</f>
        <v>#DIV/0!</v>
      </c>
      <c r="L56" s="7" t="e">
        <f t="shared" si="15"/>
        <v>#DIV/0!</v>
      </c>
      <c r="N56" s="30"/>
    </row>
    <row r="57" spans="1:14">
      <c r="A57" s="2" t="s">
        <v>60</v>
      </c>
      <c r="B57" s="30">
        <f>'alle veldtijden'!C57</f>
        <v>5.0144675924457495E-3</v>
      </c>
      <c r="C57" s="4">
        <f t="shared" si="3"/>
        <v>7</v>
      </c>
      <c r="D57" s="4">
        <f t="shared" si="4"/>
        <v>13</v>
      </c>
      <c r="E57" s="5">
        <f t="shared" si="13"/>
        <v>4.6189376443418011</v>
      </c>
      <c r="G57" s="6"/>
      <c r="H57" s="6"/>
      <c r="I57" s="5" t="e">
        <f>1/((SUM(G57*60,H57))/(F3))</f>
        <v>#DIV/0!</v>
      </c>
      <c r="J57" s="7" t="e">
        <f t="shared" si="14"/>
        <v>#DIV/0!</v>
      </c>
      <c r="K57" s="8" t="e">
        <f>AVERAGE(J5:J81)</f>
        <v>#DIV/0!</v>
      </c>
      <c r="L57" s="7" t="e">
        <f t="shared" si="15"/>
        <v>#DIV/0!</v>
      </c>
      <c r="N57" s="30"/>
    </row>
    <row r="58" spans="1:14">
      <c r="A58" s="2" t="s">
        <v>61</v>
      </c>
      <c r="B58" s="30">
        <f>'alle veldtijden'!C58</f>
        <v>4.9909979418315724E-3</v>
      </c>
      <c r="C58" s="4">
        <f t="shared" si="3"/>
        <v>7</v>
      </c>
      <c r="D58" s="4">
        <f t="shared" si="4"/>
        <v>11</v>
      </c>
      <c r="E58" s="5">
        <f t="shared" si="13"/>
        <v>4.6403712296983759</v>
      </c>
      <c r="G58" s="6"/>
      <c r="H58" s="6"/>
      <c r="I58" s="5" t="e">
        <f>1/((SUM(G58*60,H58))/(F3))</f>
        <v>#DIV/0!</v>
      </c>
      <c r="J58" s="7" t="e">
        <f t="shared" si="14"/>
        <v>#DIV/0!</v>
      </c>
      <c r="K58" s="8" t="e">
        <f>AVERAGE(J5:J81)</f>
        <v>#DIV/0!</v>
      </c>
      <c r="L58" s="7" t="e">
        <f t="shared" si="15"/>
        <v>#DIV/0!</v>
      </c>
      <c r="N58" s="30"/>
    </row>
    <row r="59" spans="1:14">
      <c r="A59" s="2" t="s">
        <v>62</v>
      </c>
      <c r="B59" s="30">
        <f>'alle veldtijden'!C59</f>
        <v>4.7482638892689995E-3</v>
      </c>
      <c r="C59" s="4">
        <f t="shared" si="3"/>
        <v>6</v>
      </c>
      <c r="D59" s="4">
        <f t="shared" si="4"/>
        <v>50</v>
      </c>
      <c r="E59" s="5">
        <f t="shared" si="13"/>
        <v>4.8780487804878048</v>
      </c>
      <c r="G59" s="6"/>
      <c r="H59" s="6"/>
      <c r="I59" s="5" t="e">
        <f>1/((SUM(G59*60,H59))/(F3))</f>
        <v>#DIV/0!</v>
      </c>
      <c r="J59" s="7" t="e">
        <f t="shared" si="14"/>
        <v>#DIV/0!</v>
      </c>
      <c r="K59" s="8" t="e">
        <f>AVERAGE(J5:J81)</f>
        <v>#DIV/0!</v>
      </c>
      <c r="L59" s="7" t="e">
        <f t="shared" si="15"/>
        <v>#DIV/0!</v>
      </c>
      <c r="N59" s="30"/>
    </row>
    <row r="60" spans="1:14">
      <c r="A60" s="2" t="s">
        <v>63</v>
      </c>
      <c r="B60" s="30">
        <f>'alle veldtijden'!C60</f>
        <v>4.7185672512248499E-3</v>
      </c>
      <c r="C60" s="4">
        <f t="shared" si="3"/>
        <v>6</v>
      </c>
      <c r="D60" s="4">
        <f t="shared" si="4"/>
        <v>48</v>
      </c>
      <c r="E60" s="5">
        <f t="shared" si="13"/>
        <v>4.9019607843137258</v>
      </c>
      <c r="G60" s="6"/>
      <c r="H60" s="6"/>
      <c r="I60" s="5" t="e">
        <f>1/((SUM(G60*60,H60))/(F3))</f>
        <v>#DIV/0!</v>
      </c>
      <c r="J60" s="7" t="e">
        <f t="shared" si="14"/>
        <v>#DIV/0!</v>
      </c>
      <c r="K60" s="8" t="e">
        <f>AVERAGE(J5:J81)</f>
        <v>#DIV/0!</v>
      </c>
      <c r="L60" s="7" t="e">
        <f t="shared" si="15"/>
        <v>#DIV/0!</v>
      </c>
      <c r="N60" s="30"/>
    </row>
    <row r="61" spans="1:14">
      <c r="A61" s="2" t="s">
        <v>64</v>
      </c>
      <c r="B61" s="30">
        <f>'alle veldtijden'!C61</f>
        <v>5.5460858579449998E-3</v>
      </c>
      <c r="C61" s="4">
        <f t="shared" si="3"/>
        <v>7</v>
      </c>
      <c r="D61" s="4">
        <f t="shared" si="4"/>
        <v>59</v>
      </c>
      <c r="E61" s="5">
        <f t="shared" si="13"/>
        <v>4.1753653444676413</v>
      </c>
      <c r="G61" s="6"/>
      <c r="H61" s="6"/>
      <c r="I61" s="5" t="e">
        <f>1/((SUM(G61*60,H61))/(F3))</f>
        <v>#DIV/0!</v>
      </c>
      <c r="J61" s="7" t="e">
        <f t="shared" si="14"/>
        <v>#DIV/0!</v>
      </c>
      <c r="K61" s="8" t="e">
        <f>AVERAGE(J5:J81)</f>
        <v>#DIV/0!</v>
      </c>
      <c r="L61" s="7" t="e">
        <f t="shared" si="15"/>
        <v>#DIV/0!</v>
      </c>
      <c r="N61" s="30"/>
    </row>
    <row r="62" spans="1:14">
      <c r="A62" s="2" t="s">
        <v>65</v>
      </c>
      <c r="B62" s="30">
        <f>'alle veldtijden'!C62</f>
        <v>5.4507080610135513E-3</v>
      </c>
      <c r="C62" s="4">
        <f t="shared" si="3"/>
        <v>7</v>
      </c>
      <c r="D62" s="4">
        <f t="shared" si="4"/>
        <v>51</v>
      </c>
      <c r="E62" s="5">
        <f t="shared" si="13"/>
        <v>4.2462845010615711</v>
      </c>
      <c r="G62" s="6"/>
      <c r="H62" s="6"/>
      <c r="I62" s="5" t="e">
        <f>1/((SUM(G62*60,H62))/(F3))</f>
        <v>#DIV/0!</v>
      </c>
      <c r="J62" s="7" t="e">
        <f t="shared" si="14"/>
        <v>#DIV/0!</v>
      </c>
      <c r="K62" s="8" t="e">
        <f>AVERAGE(J5:J81)</f>
        <v>#DIV/0!</v>
      </c>
      <c r="L62" s="7" t="e">
        <f t="shared" si="15"/>
        <v>#DIV/0!</v>
      </c>
      <c r="N62" s="30"/>
    </row>
    <row r="63" spans="1:14">
      <c r="A63" s="2" t="s">
        <v>66</v>
      </c>
      <c r="B63" s="30">
        <f>'alle veldtijden'!C63</f>
        <v>5.2681327160826671E-3</v>
      </c>
      <c r="C63" s="4">
        <f t="shared" si="3"/>
        <v>7</v>
      </c>
      <c r="D63" s="4">
        <f t="shared" si="4"/>
        <v>35</v>
      </c>
      <c r="E63" s="5">
        <f>1/((SUM(C63*60,D63))/2000)</f>
        <v>4.3956043956043951</v>
      </c>
      <c r="G63" s="6"/>
      <c r="H63" s="6"/>
      <c r="I63" s="5" t="e">
        <f>1/((SUM(G63*60,H63))/(F3))</f>
        <v>#DIV/0!</v>
      </c>
      <c r="J63" s="7" t="e">
        <f t="shared" si="14"/>
        <v>#DIV/0!</v>
      </c>
      <c r="K63" s="8" t="e">
        <f>AVERAGE(J5:J81)</f>
        <v>#DIV/0!</v>
      </c>
      <c r="L63" s="7" t="e">
        <f t="shared" si="15"/>
        <v>#DIV/0!</v>
      </c>
      <c r="N63" s="30"/>
    </row>
    <row r="64" spans="1:14">
      <c r="A64" s="2" t="s">
        <v>67</v>
      </c>
      <c r="B64" s="30">
        <f>'alle veldtijden'!C64</f>
        <v>5.1566734414369014E-3</v>
      </c>
      <c r="C64" s="4">
        <f t="shared" si="3"/>
        <v>7</v>
      </c>
      <c r="D64" s="4">
        <f t="shared" si="4"/>
        <v>26</v>
      </c>
      <c r="E64" s="5">
        <f>1/((SUM(C64*60,D64))/2000)</f>
        <v>4.4843049327354256</v>
      </c>
      <c r="G64" s="6"/>
      <c r="H64" s="6"/>
      <c r="I64" s="5" t="e">
        <f>1/((SUM(G64*60,H64))/(F3))</f>
        <v>#DIV/0!</v>
      </c>
      <c r="J64" s="7" t="e">
        <f t="shared" si="14"/>
        <v>#DIV/0!</v>
      </c>
      <c r="K64" s="8" t="e">
        <f>AVERAGE(J5:J81)</f>
        <v>#DIV/0!</v>
      </c>
      <c r="L64" s="7" t="e">
        <f t="shared" si="15"/>
        <v>#DIV/0!</v>
      </c>
      <c r="N64" s="30"/>
    </row>
    <row r="65" spans="1:14">
      <c r="A65" s="2" t="s">
        <v>68</v>
      </c>
      <c r="B65" s="30"/>
      <c r="C65" s="4"/>
      <c r="D65" s="4"/>
      <c r="E65" s="5"/>
      <c r="G65" s="6"/>
      <c r="H65" s="6"/>
      <c r="I65" s="5" t="e">
        <f>1/((SUM(G65*60,H65))/(F3))</f>
        <v>#DIV/0!</v>
      </c>
      <c r="J65" s="7" t="e">
        <f t="shared" si="14"/>
        <v>#DIV/0!</v>
      </c>
      <c r="K65" s="8" t="e">
        <f>AVERAGE(J5:J81)</f>
        <v>#DIV/0!</v>
      </c>
      <c r="L65" s="7" t="e">
        <f t="shared" si="15"/>
        <v>#DIV/0!</v>
      </c>
      <c r="N65" s="30"/>
    </row>
    <row r="66" spans="1:14">
      <c r="A66" s="2" t="s">
        <v>69</v>
      </c>
      <c r="B66" s="30">
        <f>'alle veldtijden'!C66</f>
        <v>5.3587962975140003E-3</v>
      </c>
      <c r="C66" s="4">
        <f t="shared" si="3"/>
        <v>7</v>
      </c>
      <c r="D66" s="4">
        <f t="shared" si="4"/>
        <v>43</v>
      </c>
      <c r="E66" s="5">
        <f>1/((SUM(C66*60,D66))/2000)</f>
        <v>4.319654427645788</v>
      </c>
      <c r="G66" s="6"/>
      <c r="H66" s="6"/>
      <c r="I66" s="9"/>
      <c r="J66" s="2"/>
      <c r="K66" s="19"/>
      <c r="L66" s="2"/>
      <c r="N66" s="30"/>
    </row>
    <row r="67" spans="1:14">
      <c r="A67" s="2" t="s">
        <v>70</v>
      </c>
      <c r="B67" s="30">
        <f>'alle veldtijden'!C67</f>
        <v>5.2546296295379992E-3</v>
      </c>
      <c r="C67" s="4">
        <f t="shared" si="3"/>
        <v>7</v>
      </c>
      <c r="D67" s="4">
        <f t="shared" si="4"/>
        <v>34</v>
      </c>
      <c r="E67" s="5">
        <f t="shared" ref="E67:E82" si="16">1/((SUM(C67*60,D67))/2000)</f>
        <v>4.4052863436123344</v>
      </c>
      <c r="G67" s="6"/>
      <c r="H67" s="6"/>
      <c r="I67" s="5" t="e">
        <f>1/((SUM(G67*60,H67))/(F3))</f>
        <v>#DIV/0!</v>
      </c>
      <c r="J67" s="7" t="e">
        <f t="shared" ref="J67:J82" si="17">(I67/E67)*100</f>
        <v>#DIV/0!</v>
      </c>
      <c r="K67" s="8" t="e">
        <f>AVERAGE(J5:J81)</f>
        <v>#DIV/0!</v>
      </c>
      <c r="L67" s="7" t="e">
        <f t="shared" ref="L67:L82" si="18">(J67-K67)</f>
        <v>#DIV/0!</v>
      </c>
      <c r="N67" s="30"/>
    </row>
    <row r="68" spans="1:14">
      <c r="A68" s="2" t="s">
        <v>71</v>
      </c>
      <c r="B68" s="30">
        <f>'alle veldtijden'!C68</f>
        <v>5.3298611114768746E-3</v>
      </c>
      <c r="C68" s="4">
        <f t="shared" si="3"/>
        <v>7</v>
      </c>
      <c r="D68" s="4">
        <f t="shared" si="4"/>
        <v>41</v>
      </c>
      <c r="E68" s="5">
        <f t="shared" si="16"/>
        <v>4.3383947939262475</v>
      </c>
      <c r="G68" s="6"/>
      <c r="H68" s="6"/>
      <c r="I68" s="5" t="e">
        <f>1/((SUM(G68*60,H68))/(F3))</f>
        <v>#DIV/0!</v>
      </c>
      <c r="J68" s="7" t="e">
        <f t="shared" si="17"/>
        <v>#DIV/0!</v>
      </c>
      <c r="K68" s="8" t="e">
        <f>AVERAGE(J5:J81)</f>
        <v>#DIV/0!</v>
      </c>
      <c r="L68" s="7" t="e">
        <f t="shared" si="18"/>
        <v>#DIV/0!</v>
      </c>
      <c r="N68" s="30"/>
    </row>
    <row r="69" spans="1:14">
      <c r="A69" s="2"/>
      <c r="B69" s="30"/>
      <c r="C69" s="4"/>
      <c r="D69" s="4"/>
      <c r="E69" s="5"/>
      <c r="G69" s="6"/>
      <c r="H69" s="6"/>
      <c r="I69" s="5" t="e">
        <f>1/((SUM(G69*60,H69))/(F3))</f>
        <v>#DIV/0!</v>
      </c>
      <c r="J69" s="7" t="e">
        <f t="shared" si="17"/>
        <v>#DIV/0!</v>
      </c>
      <c r="K69" s="8" t="e">
        <f>AVERAGE(J5:J81)</f>
        <v>#DIV/0!</v>
      </c>
      <c r="L69" s="7" t="e">
        <f t="shared" si="18"/>
        <v>#DIV/0!</v>
      </c>
      <c r="N69" s="30"/>
    </row>
    <row r="70" spans="1:14">
      <c r="A70" s="2" t="s">
        <v>72</v>
      </c>
      <c r="B70" s="30">
        <f>'alle veldtijden'!C70</f>
        <v>5.2747685188226819E-3</v>
      </c>
      <c r="C70" s="4">
        <f t="shared" ref="C70:C85" si="19">MINUTE(B70)</f>
        <v>7</v>
      </c>
      <c r="D70" s="4">
        <f t="shared" ref="D70:D85" si="20">SECOND(B70)</f>
        <v>36</v>
      </c>
      <c r="E70" s="5">
        <f t="shared" si="16"/>
        <v>4.3859649122807012</v>
      </c>
      <c r="G70" s="6"/>
      <c r="H70" s="6"/>
      <c r="I70" s="5" t="e">
        <f>1/((SUM(G70*60,H70))/(F3))</f>
        <v>#DIV/0!</v>
      </c>
      <c r="J70" s="7" t="e">
        <f t="shared" si="17"/>
        <v>#DIV/0!</v>
      </c>
      <c r="K70" s="8" t="e">
        <f>AVERAGE(J5:J81)</f>
        <v>#DIV/0!</v>
      </c>
      <c r="L70" s="7" t="e">
        <f t="shared" si="18"/>
        <v>#DIV/0!</v>
      </c>
      <c r="N70" s="30"/>
    </row>
    <row r="71" spans="1:14">
      <c r="A71" s="2" t="s">
        <v>73</v>
      </c>
      <c r="B71" s="30">
        <f>'alle veldtijden'!C71</f>
        <v>5.230092592522234E-3</v>
      </c>
      <c r="C71" s="4">
        <f t="shared" si="19"/>
        <v>7</v>
      </c>
      <c r="D71" s="4">
        <f t="shared" si="20"/>
        <v>32</v>
      </c>
      <c r="E71" s="5">
        <f t="shared" si="16"/>
        <v>4.4247787610619467</v>
      </c>
      <c r="G71" s="6"/>
      <c r="H71" s="6"/>
      <c r="I71" s="5" t="e">
        <f>1/((SUM(G71*60,H71))/(F3))</f>
        <v>#DIV/0!</v>
      </c>
      <c r="J71" s="7" t="e">
        <f t="shared" si="17"/>
        <v>#DIV/0!</v>
      </c>
      <c r="K71" s="8" t="e">
        <f>AVERAGE(J5:J81)</f>
        <v>#DIV/0!</v>
      </c>
      <c r="L71" s="7" t="e">
        <f t="shared" si="18"/>
        <v>#DIV/0!</v>
      </c>
      <c r="N71" s="30"/>
    </row>
    <row r="72" spans="1:14">
      <c r="A72" s="2" t="s">
        <v>13</v>
      </c>
      <c r="B72" s="30">
        <f>'alle veldtijden'!C72</f>
        <v>5.1365268328196177E-3</v>
      </c>
      <c r="C72" s="4">
        <f t="shared" si="19"/>
        <v>7</v>
      </c>
      <c r="D72" s="4">
        <f t="shared" si="20"/>
        <v>24</v>
      </c>
      <c r="E72" s="5">
        <f t="shared" si="16"/>
        <v>4.5045045045045047</v>
      </c>
      <c r="G72" s="6"/>
      <c r="H72" s="6"/>
      <c r="I72" s="5" t="e">
        <f>1/((SUM(G72*60,H72))/(F3))</f>
        <v>#DIV/0!</v>
      </c>
      <c r="J72" s="7" t="e">
        <f t="shared" si="17"/>
        <v>#DIV/0!</v>
      </c>
      <c r="K72" s="8" t="e">
        <f>AVERAGE(J5:J81)</f>
        <v>#DIV/0!</v>
      </c>
      <c r="L72" s="7" t="e">
        <f t="shared" si="18"/>
        <v>#DIV/0!</v>
      </c>
      <c r="N72" s="30"/>
    </row>
    <row r="73" spans="1:14">
      <c r="A73" s="2" t="s">
        <v>74</v>
      </c>
      <c r="B73" s="30">
        <f>'alle veldtijden'!C73</f>
        <v>5.0581114968691306E-3</v>
      </c>
      <c r="C73" s="4">
        <f t="shared" si="19"/>
        <v>7</v>
      </c>
      <c r="D73" s="4">
        <f t="shared" si="20"/>
        <v>17</v>
      </c>
      <c r="E73" s="5">
        <f t="shared" si="16"/>
        <v>4.5766590389016022</v>
      </c>
      <c r="G73" s="6"/>
      <c r="H73" s="6"/>
      <c r="I73" s="5" t="e">
        <f>1/((SUM(G73*60,H73))/(F3))</f>
        <v>#DIV/0!</v>
      </c>
      <c r="J73" s="7" t="e">
        <f t="shared" si="17"/>
        <v>#DIV/0!</v>
      </c>
      <c r="K73" s="8" t="e">
        <f>AVERAGE(J5:J81)</f>
        <v>#DIV/0!</v>
      </c>
      <c r="L73" s="7" t="e">
        <f t="shared" si="18"/>
        <v>#DIV/0!</v>
      </c>
      <c r="N73" s="30"/>
    </row>
    <row r="74" spans="1:14">
      <c r="A74" s="2" t="s">
        <v>12</v>
      </c>
      <c r="B74" s="30">
        <f>'alle veldtijden'!C74</f>
        <v>5.360922146692512E-3</v>
      </c>
      <c r="C74" s="4">
        <f t="shared" si="19"/>
        <v>7</v>
      </c>
      <c r="D74" s="4">
        <f t="shared" si="20"/>
        <v>43</v>
      </c>
      <c r="E74" s="5">
        <f t="shared" si="16"/>
        <v>4.319654427645788</v>
      </c>
      <c r="G74" s="6"/>
      <c r="H74" s="6"/>
      <c r="I74" s="5" t="e">
        <f>1/((SUM(G74*60,H74))/(F3))</f>
        <v>#DIV/0!</v>
      </c>
      <c r="J74" s="7" t="e">
        <f t="shared" si="17"/>
        <v>#DIV/0!</v>
      </c>
      <c r="K74" s="8" t="e">
        <f>AVERAGE(J5:J81)</f>
        <v>#DIV/0!</v>
      </c>
      <c r="L74" s="7" t="e">
        <f t="shared" si="18"/>
        <v>#DIV/0!</v>
      </c>
      <c r="N74" s="30"/>
    </row>
    <row r="75" spans="1:14">
      <c r="A75" s="2" t="s">
        <v>75</v>
      </c>
      <c r="B75" s="30">
        <f>'alle veldtijden'!C75</f>
        <v>5.312500000031267E-3</v>
      </c>
      <c r="C75" s="4">
        <f t="shared" si="19"/>
        <v>7</v>
      </c>
      <c r="D75" s="4">
        <f t="shared" si="20"/>
        <v>39</v>
      </c>
      <c r="E75" s="5">
        <f t="shared" si="16"/>
        <v>4.3572984749455337</v>
      </c>
      <c r="G75" s="6"/>
      <c r="H75" s="6"/>
      <c r="I75" s="5" t="e">
        <f>1/((SUM(G75*60,H75))/(F3))</f>
        <v>#DIV/0!</v>
      </c>
      <c r="J75" s="7" t="e">
        <f t="shared" si="17"/>
        <v>#DIV/0!</v>
      </c>
      <c r="K75" s="8" t="e">
        <f>AVERAGE(J5:J81)</f>
        <v>#DIV/0!</v>
      </c>
      <c r="L75" s="7" t="e">
        <f t="shared" si="18"/>
        <v>#DIV/0!</v>
      </c>
      <c r="N75" s="30"/>
    </row>
    <row r="76" spans="1:14">
      <c r="A76" s="2" t="s">
        <v>76</v>
      </c>
      <c r="B76" s="30">
        <f>'alle veldtijden'!C76</f>
        <v>5.2175453516701614E-3</v>
      </c>
      <c r="C76" s="4">
        <f t="shared" si="19"/>
        <v>7</v>
      </c>
      <c r="D76" s="4">
        <f t="shared" si="20"/>
        <v>31</v>
      </c>
      <c r="E76" s="5">
        <f t="shared" si="16"/>
        <v>4.434589800443459</v>
      </c>
      <c r="G76" s="6"/>
      <c r="H76" s="6"/>
      <c r="I76" s="5" t="e">
        <f>1/((SUM(G76*60,H76))/(F3))</f>
        <v>#DIV/0!</v>
      </c>
      <c r="J76" s="7" t="e">
        <f t="shared" si="17"/>
        <v>#DIV/0!</v>
      </c>
      <c r="K76" s="8" t="e">
        <f>AVERAGE(J5:J81)</f>
        <v>#DIV/0!</v>
      </c>
      <c r="L76" s="7" t="e">
        <f t="shared" si="18"/>
        <v>#DIV/0!</v>
      </c>
      <c r="N76" s="30"/>
    </row>
    <row r="77" spans="1:14">
      <c r="A77" s="2" t="s">
        <v>14</v>
      </c>
      <c r="B77" s="30">
        <f>'alle veldtijden'!C77</f>
        <v>5.1507092198359965E-3</v>
      </c>
      <c r="C77" s="4">
        <f t="shared" si="19"/>
        <v>7</v>
      </c>
      <c r="D77" s="4">
        <f t="shared" si="20"/>
        <v>25</v>
      </c>
      <c r="E77" s="5">
        <f t="shared" si="16"/>
        <v>4.4943820224719104</v>
      </c>
      <c r="G77" s="6"/>
      <c r="H77" s="6"/>
      <c r="I77" s="5" t="e">
        <f>1/((SUM(G77*60,H77))/(F3))</f>
        <v>#DIV/0!</v>
      </c>
      <c r="J77" s="7" t="e">
        <f t="shared" si="17"/>
        <v>#DIV/0!</v>
      </c>
      <c r="K77" s="8" t="e">
        <f>AVERAGE(J5:J81)</f>
        <v>#DIV/0!</v>
      </c>
      <c r="L77" s="7" t="e">
        <f t="shared" si="18"/>
        <v>#DIV/0!</v>
      </c>
      <c r="N77" s="30"/>
    </row>
    <row r="78" spans="1:14">
      <c r="A78" s="2" t="s">
        <v>11</v>
      </c>
      <c r="B78" s="30">
        <f>'alle veldtijden'!C78</f>
        <v>5.8766203703062899E-3</v>
      </c>
      <c r="C78" s="4">
        <f t="shared" si="19"/>
        <v>8</v>
      </c>
      <c r="D78" s="4">
        <f t="shared" si="20"/>
        <v>28</v>
      </c>
      <c r="E78" s="5">
        <f t="shared" si="16"/>
        <v>3.9370078740157481</v>
      </c>
      <c r="G78" s="6"/>
      <c r="H78" s="6"/>
      <c r="I78" s="5" t="e">
        <f>1/((SUM(G78*60,H78))/(F3))</f>
        <v>#DIV/0!</v>
      </c>
      <c r="J78" s="7" t="e">
        <f t="shared" si="17"/>
        <v>#DIV/0!</v>
      </c>
      <c r="K78" s="8" t="e">
        <f>AVERAGE(J5:J81)</f>
        <v>#DIV/0!</v>
      </c>
      <c r="L78" s="7" t="e">
        <f t="shared" si="18"/>
        <v>#DIV/0!</v>
      </c>
      <c r="N78" s="30"/>
    </row>
    <row r="79" spans="1:14">
      <c r="A79" s="2" t="s">
        <v>77</v>
      </c>
      <c r="B79" s="30">
        <f>'alle veldtijden'!C79</f>
        <v>5.8240740741239225E-3</v>
      </c>
      <c r="C79" s="4">
        <f t="shared" si="19"/>
        <v>8</v>
      </c>
      <c r="D79" s="4">
        <f t="shared" si="20"/>
        <v>23</v>
      </c>
      <c r="E79" s="5">
        <f t="shared" si="16"/>
        <v>3.9761431411530817</v>
      </c>
      <c r="G79" s="6"/>
      <c r="H79" s="6"/>
      <c r="I79" s="5" t="e">
        <f>1/((SUM(G79*60,H79))/(F3))</f>
        <v>#DIV/0!</v>
      </c>
      <c r="J79" s="7" t="e">
        <f t="shared" si="17"/>
        <v>#DIV/0!</v>
      </c>
      <c r="K79" s="8" t="e">
        <f>AVERAGE(J5:J81)</f>
        <v>#DIV/0!</v>
      </c>
      <c r="L79" s="7" t="e">
        <f t="shared" si="18"/>
        <v>#DIV/0!</v>
      </c>
      <c r="N79" s="30"/>
    </row>
    <row r="80" spans="1:14">
      <c r="A80" s="2" t="s">
        <v>78</v>
      </c>
      <c r="B80" s="30">
        <f>'alle veldtijden'!C80</f>
        <v>5.6980452675746878E-3</v>
      </c>
      <c r="C80" s="4">
        <f t="shared" si="19"/>
        <v>8</v>
      </c>
      <c r="D80" s="4">
        <f t="shared" si="20"/>
        <v>12</v>
      </c>
      <c r="E80" s="5">
        <f t="shared" si="16"/>
        <v>4.0650406504065044</v>
      </c>
      <c r="G80" s="6"/>
      <c r="H80" s="6"/>
      <c r="I80" s="5" t="e">
        <f>1/((SUM(G80*60,H80))/(F3))</f>
        <v>#DIV/0!</v>
      </c>
      <c r="J80" s="7" t="e">
        <f t="shared" si="17"/>
        <v>#DIV/0!</v>
      </c>
      <c r="K80" s="8" t="e">
        <f>AVERAGE(J5:J81)</f>
        <v>#DIV/0!</v>
      </c>
      <c r="L80" s="7" t="e">
        <f t="shared" si="18"/>
        <v>#DIV/0!</v>
      </c>
      <c r="N80" s="30"/>
    </row>
    <row r="81" spans="1:14">
      <c r="A81" s="2" t="s">
        <v>79</v>
      </c>
      <c r="B81" s="30">
        <f>'alle veldtijden'!C81</f>
        <v>5.6220449173401662E-3</v>
      </c>
      <c r="C81" s="4">
        <f t="shared" si="19"/>
        <v>8</v>
      </c>
      <c r="D81" s="4">
        <f t="shared" si="20"/>
        <v>6</v>
      </c>
      <c r="E81" s="5">
        <f t="shared" si="16"/>
        <v>4.1152263374485596</v>
      </c>
      <c r="G81" s="6"/>
      <c r="H81" s="6"/>
      <c r="I81" s="5" t="e">
        <f>1/((SUM(G81*60,H81))/(F3))</f>
        <v>#DIV/0!</v>
      </c>
      <c r="J81" s="7" t="e">
        <f t="shared" si="17"/>
        <v>#DIV/0!</v>
      </c>
      <c r="K81" s="8" t="e">
        <f>AVERAGE(J5:J81)</f>
        <v>#DIV/0!</v>
      </c>
      <c r="L81" s="7" t="e">
        <f t="shared" si="18"/>
        <v>#DIV/0!</v>
      </c>
      <c r="N81" s="30"/>
    </row>
    <row r="82" spans="1:14">
      <c r="A82" s="2" t="s">
        <v>1</v>
      </c>
      <c r="B82" s="30">
        <f>'alle veldtijden'!C82</f>
        <v>6.002314814930302E-3</v>
      </c>
      <c r="C82" s="4">
        <f t="shared" si="19"/>
        <v>8</v>
      </c>
      <c r="D82" s="4">
        <f t="shared" si="20"/>
        <v>39</v>
      </c>
      <c r="E82" s="5">
        <f t="shared" si="16"/>
        <v>3.8535645472061657</v>
      </c>
      <c r="G82" s="6"/>
      <c r="H82" s="6"/>
      <c r="I82" s="5" t="e">
        <f>1/((SUM(G82*60,H82))/(F3))</f>
        <v>#DIV/0!</v>
      </c>
      <c r="J82" s="7" t="e">
        <f t="shared" si="17"/>
        <v>#DIV/0!</v>
      </c>
      <c r="K82" s="8" t="e">
        <f>AVERAGE(J6:J82)</f>
        <v>#DIV/0!</v>
      </c>
      <c r="L82" s="7" t="e">
        <f t="shared" si="18"/>
        <v>#DIV/0!</v>
      </c>
      <c r="N82" s="30"/>
    </row>
    <row r="83" spans="1:14">
      <c r="A83" s="2" t="s">
        <v>80</v>
      </c>
      <c r="B83" s="30">
        <f>'alle veldtijden'!C83</f>
        <v>5.9446759258421087E-3</v>
      </c>
      <c r="C83" s="4">
        <f t="shared" si="19"/>
        <v>8</v>
      </c>
      <c r="D83" s="4">
        <f t="shared" si="20"/>
        <v>34</v>
      </c>
      <c r="E83" s="5">
        <f>1/((SUM(C83*60,D83))/2000)</f>
        <v>3.8910505836575875</v>
      </c>
      <c r="G83" s="6"/>
      <c r="H83" s="6"/>
      <c r="I83" s="5" t="e">
        <f>1/((SUM(G83*60,H83))/(F3))</f>
        <v>#DIV/0!</v>
      </c>
      <c r="J83" s="7" t="e">
        <f>(I83/E83)*100</f>
        <v>#DIV/0!</v>
      </c>
      <c r="K83" s="8" t="e">
        <f>AVERAGE(J7:J83)</f>
        <v>#DIV/0!</v>
      </c>
      <c r="L83" s="7" t="e">
        <f>(J83-K83)</f>
        <v>#DIV/0!</v>
      </c>
      <c r="N83" s="30"/>
    </row>
    <row r="84" spans="1:14">
      <c r="A84" s="2" t="s">
        <v>81</v>
      </c>
      <c r="B84" s="30">
        <f>'alle veldtijden'!C84</f>
        <v>5.8280723906900265E-3</v>
      </c>
      <c r="C84" s="4">
        <f t="shared" si="19"/>
        <v>8</v>
      </c>
      <c r="D84" s="4">
        <f t="shared" si="20"/>
        <v>24</v>
      </c>
      <c r="E84" s="5">
        <f>1/((SUM(C84*60,D84))/2000)</f>
        <v>3.9682539682539684</v>
      </c>
      <c r="G84" s="6"/>
      <c r="H84" s="6"/>
      <c r="I84" s="5" t="e">
        <f>1/((SUM(G84*60,H84))/(F3))</f>
        <v>#DIV/0!</v>
      </c>
      <c r="J84" s="7" t="e">
        <f>(I84/E84)*100</f>
        <v>#DIV/0!</v>
      </c>
      <c r="K84" s="8" t="e">
        <f>AVERAGE(J8:J84)</f>
        <v>#DIV/0!</v>
      </c>
      <c r="L84" s="7" t="e">
        <f>(J84-K84)</f>
        <v>#DIV/0!</v>
      </c>
      <c r="N84" s="30"/>
    </row>
    <row r="85" spans="1:14">
      <c r="A85" s="2" t="s">
        <v>82</v>
      </c>
      <c r="B85" s="30">
        <f>'alle veldtijden'!C85</f>
        <v>5.7035960379439171E-3</v>
      </c>
      <c r="C85" s="4">
        <f t="shared" si="19"/>
        <v>8</v>
      </c>
      <c r="D85" s="4">
        <f t="shared" si="20"/>
        <v>13</v>
      </c>
      <c r="E85" s="5">
        <f>1/((SUM(C85*60,D85))/2000)</f>
        <v>4.056795131845842</v>
      </c>
      <c r="G85" s="6"/>
      <c r="H85" s="6"/>
      <c r="I85" s="5" t="e">
        <f>1/((SUM(G85*60,H85))/(F3))</f>
        <v>#DIV/0!</v>
      </c>
      <c r="J85" s="7" t="e">
        <f>(I85/E85)*100</f>
        <v>#DIV/0!</v>
      </c>
      <c r="K85" s="8" t="e">
        <f>AVERAGE(J9:J85)</f>
        <v>#DIV/0!</v>
      </c>
      <c r="L85" s="7" t="e">
        <f>(J85-K85)</f>
        <v>#DIV/0!</v>
      </c>
      <c r="N85" s="30"/>
    </row>
  </sheetData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M201"/>
  <sheetViews>
    <sheetView workbookViewId="0">
      <pane xSplit="4" topLeftCell="E1" activePane="topRight" state="frozen"/>
      <selection pane="topRight" activeCell="C10" sqref="C10"/>
    </sheetView>
  </sheetViews>
  <sheetFormatPr defaultRowHeight="12.75"/>
  <cols>
    <col min="1" max="1" width="8.28515625" bestFit="1" customWidth="1"/>
    <col min="2" max="2" width="8.85546875" bestFit="1" customWidth="1"/>
    <col min="3" max="3" width="15.28515625" bestFit="1" customWidth="1"/>
    <col min="4" max="4" width="15.140625" bestFit="1" customWidth="1"/>
    <col min="5" max="7" width="9.140625" style="20"/>
    <col min="38" max="43" width="9.140625" style="20"/>
    <col min="49" max="49" width="10.140625" bestFit="1" customWidth="1"/>
    <col min="50" max="53" width="9.140625" style="294"/>
    <col min="62" max="65" width="9.140625" style="359"/>
  </cols>
  <sheetData>
    <row r="1" spans="1:65" ht="13.5" thickBot="1">
      <c r="A1" s="73"/>
      <c r="B1" s="72"/>
      <c r="C1" s="74"/>
      <c r="D1" s="74"/>
      <c r="E1" s="259">
        <v>1997</v>
      </c>
      <c r="F1" s="260"/>
      <c r="G1" s="261"/>
      <c r="H1" s="75">
        <v>1998</v>
      </c>
      <c r="I1" s="75"/>
      <c r="J1" s="76"/>
      <c r="K1" s="77">
        <v>1999</v>
      </c>
      <c r="L1" s="78"/>
      <c r="M1" s="78"/>
      <c r="N1" s="79"/>
      <c r="O1" s="80">
        <v>2000</v>
      </c>
      <c r="P1" s="80"/>
      <c r="Q1" s="81"/>
      <c r="R1" s="82">
        <v>2002</v>
      </c>
      <c r="S1" s="82"/>
      <c r="T1" s="82"/>
      <c r="U1" s="83"/>
      <c r="V1" s="84">
        <v>2003</v>
      </c>
      <c r="W1" s="84"/>
      <c r="X1" s="84"/>
      <c r="Y1" s="85"/>
      <c r="Z1" s="86">
        <v>2004</v>
      </c>
      <c r="AA1" s="87"/>
      <c r="AB1" s="87"/>
      <c r="AC1" s="88"/>
      <c r="AD1" s="89">
        <v>2005</v>
      </c>
      <c r="AE1" s="90"/>
      <c r="AF1" s="90"/>
      <c r="AG1" s="90"/>
      <c r="AH1" s="91">
        <v>2006</v>
      </c>
      <c r="AI1" s="92"/>
      <c r="AJ1" s="92"/>
      <c r="AK1" s="92"/>
      <c r="AL1" s="93">
        <v>2007</v>
      </c>
      <c r="AM1" s="94" t="s">
        <v>98</v>
      </c>
      <c r="AN1" s="94"/>
      <c r="AO1" s="95"/>
      <c r="AP1" s="96">
        <v>2008</v>
      </c>
      <c r="AQ1" s="96"/>
      <c r="AR1" s="96"/>
      <c r="AS1" s="97"/>
      <c r="AT1" s="98">
        <v>2009</v>
      </c>
      <c r="AU1" s="99"/>
      <c r="AV1" s="99"/>
      <c r="AW1" s="100"/>
      <c r="AX1" s="276">
        <v>2010</v>
      </c>
      <c r="AY1" s="277"/>
      <c r="AZ1" s="277"/>
      <c r="BA1" s="278"/>
      <c r="BB1" s="101">
        <v>2011</v>
      </c>
      <c r="BC1" s="102"/>
      <c r="BD1" s="102"/>
      <c r="BE1" s="103"/>
      <c r="BF1" s="104">
        <v>2012</v>
      </c>
      <c r="BG1" s="105"/>
      <c r="BH1" s="105"/>
      <c r="BI1" s="106"/>
      <c r="BJ1" s="334">
        <v>2013</v>
      </c>
      <c r="BK1" s="335"/>
      <c r="BL1" s="335"/>
      <c r="BM1" s="336"/>
    </row>
    <row r="2" spans="1:65">
      <c r="A2" s="331" t="s">
        <v>83</v>
      </c>
      <c r="B2" s="315" t="s">
        <v>84</v>
      </c>
      <c r="C2" s="107"/>
      <c r="D2" s="107"/>
      <c r="E2" s="262" t="s">
        <v>85</v>
      </c>
      <c r="F2" s="263" t="s">
        <v>86</v>
      </c>
      <c r="G2" s="264" t="s">
        <v>87</v>
      </c>
      <c r="H2" s="108" t="s">
        <v>85</v>
      </c>
      <c r="I2" s="109" t="s">
        <v>86</v>
      </c>
      <c r="J2" s="110" t="s">
        <v>87</v>
      </c>
      <c r="K2" s="111" t="s">
        <v>85</v>
      </c>
      <c r="L2" s="112" t="s">
        <v>88</v>
      </c>
      <c r="M2" s="112" t="s">
        <v>86</v>
      </c>
      <c r="N2" s="113" t="s">
        <v>87</v>
      </c>
      <c r="O2" s="114" t="s">
        <v>85</v>
      </c>
      <c r="P2" s="115" t="s">
        <v>86</v>
      </c>
      <c r="Q2" s="116" t="s">
        <v>87</v>
      </c>
      <c r="R2" s="117" t="s">
        <v>85</v>
      </c>
      <c r="S2" s="118" t="s">
        <v>86</v>
      </c>
      <c r="T2" s="118" t="s">
        <v>89</v>
      </c>
      <c r="U2" s="119" t="s">
        <v>87</v>
      </c>
      <c r="V2" s="120" t="s">
        <v>85</v>
      </c>
      <c r="W2" s="121" t="s">
        <v>86</v>
      </c>
      <c r="X2" s="121" t="s">
        <v>88</v>
      </c>
      <c r="Y2" s="122" t="s">
        <v>87</v>
      </c>
      <c r="Z2" s="123" t="s">
        <v>90</v>
      </c>
      <c r="AA2" s="124" t="s">
        <v>86</v>
      </c>
      <c r="AB2" s="125" t="s">
        <v>88</v>
      </c>
      <c r="AC2" s="126" t="s">
        <v>87</v>
      </c>
      <c r="AD2" s="127" t="s">
        <v>85</v>
      </c>
      <c r="AE2" s="128" t="s">
        <v>86</v>
      </c>
      <c r="AF2" s="128" t="s">
        <v>88</v>
      </c>
      <c r="AG2" s="129" t="s">
        <v>87</v>
      </c>
      <c r="AH2" s="108" t="s">
        <v>85</v>
      </c>
      <c r="AI2" s="109" t="s">
        <v>86</v>
      </c>
      <c r="AJ2" s="109" t="s">
        <v>88</v>
      </c>
      <c r="AK2" s="110" t="s">
        <v>87</v>
      </c>
      <c r="AL2" s="123" t="s">
        <v>85</v>
      </c>
      <c r="AM2" s="125" t="s">
        <v>86</v>
      </c>
      <c r="AN2" s="125" t="s">
        <v>88</v>
      </c>
      <c r="AO2" s="126" t="s">
        <v>87</v>
      </c>
      <c r="AP2" s="130" t="s">
        <v>85</v>
      </c>
      <c r="AQ2" s="131" t="s">
        <v>86</v>
      </c>
      <c r="AR2" s="131" t="s">
        <v>88</v>
      </c>
      <c r="AS2" s="132" t="s">
        <v>87</v>
      </c>
      <c r="AT2" s="98" t="s">
        <v>88</v>
      </c>
      <c r="AU2" s="133" t="s">
        <v>86</v>
      </c>
      <c r="AV2" s="133" t="s">
        <v>85</v>
      </c>
      <c r="AW2" s="100" t="s">
        <v>87</v>
      </c>
      <c r="AX2" s="279" t="s">
        <v>88</v>
      </c>
      <c r="AY2" s="280" t="s">
        <v>104</v>
      </c>
      <c r="AZ2" s="280" t="s">
        <v>86</v>
      </c>
      <c r="BA2" s="281" t="s">
        <v>87</v>
      </c>
      <c r="BB2" s="134" t="s">
        <v>105</v>
      </c>
      <c r="BC2" s="135" t="s">
        <v>104</v>
      </c>
      <c r="BD2" s="135" t="s">
        <v>86</v>
      </c>
      <c r="BE2" s="136" t="s">
        <v>87</v>
      </c>
      <c r="BF2" s="137" t="s">
        <v>105</v>
      </c>
      <c r="BG2" s="112" t="s">
        <v>106</v>
      </c>
      <c r="BH2" s="112" t="s">
        <v>86</v>
      </c>
      <c r="BI2" s="113" t="s">
        <v>87</v>
      </c>
      <c r="BJ2" s="337" t="s">
        <v>105</v>
      </c>
      <c r="BK2" s="338" t="s">
        <v>106</v>
      </c>
      <c r="BL2" s="338" t="s">
        <v>86</v>
      </c>
      <c r="BM2" s="339" t="s">
        <v>87</v>
      </c>
    </row>
    <row r="3" spans="1:65" ht="13.5" thickBot="1">
      <c r="A3" s="332"/>
      <c r="B3" s="315"/>
      <c r="C3" s="107" t="s">
        <v>91</v>
      </c>
      <c r="D3" s="107" t="s">
        <v>107</v>
      </c>
      <c r="E3" s="265"/>
      <c r="F3" s="266"/>
      <c r="G3" s="267"/>
      <c r="H3" s="138"/>
      <c r="I3" s="139"/>
      <c r="J3" s="140"/>
      <c r="K3" s="141"/>
      <c r="L3" s="142"/>
      <c r="M3" s="142"/>
      <c r="N3" s="143"/>
      <c r="O3" s="144"/>
      <c r="P3" s="145"/>
      <c r="Q3" s="146"/>
      <c r="R3" s="147"/>
      <c r="S3" s="148"/>
      <c r="T3" s="149"/>
      <c r="U3" s="150"/>
      <c r="V3" s="151"/>
      <c r="W3" s="152"/>
      <c r="X3" s="152"/>
      <c r="Y3" s="153"/>
      <c r="Z3" s="154"/>
      <c r="AA3" s="155"/>
      <c r="AB3" s="156"/>
      <c r="AC3" s="157"/>
      <c r="AD3" s="158"/>
      <c r="AE3" s="159"/>
      <c r="AF3" s="159"/>
      <c r="AG3" s="160"/>
      <c r="AH3" s="138"/>
      <c r="AI3" s="139"/>
      <c r="AJ3" s="139"/>
      <c r="AK3" s="140"/>
      <c r="AL3" s="154"/>
      <c r="AM3" s="156"/>
      <c r="AN3" s="161"/>
      <c r="AO3" s="157"/>
      <c r="AP3" s="162"/>
      <c r="AQ3" s="163"/>
      <c r="AR3" s="163" t="s">
        <v>97</v>
      </c>
      <c r="AS3" s="164"/>
      <c r="AT3" s="165"/>
      <c r="AU3" s="166"/>
      <c r="AV3" s="166"/>
      <c r="AW3" s="167"/>
      <c r="AX3" s="282"/>
      <c r="AY3" s="283"/>
      <c r="AZ3" s="283"/>
      <c r="BA3" s="284"/>
      <c r="BB3" s="168"/>
      <c r="BC3" s="169"/>
      <c r="BD3" s="169"/>
      <c r="BE3" s="170"/>
      <c r="BF3" s="171"/>
      <c r="BG3" s="172"/>
      <c r="BH3" s="172"/>
      <c r="BI3" s="173"/>
      <c r="BJ3" s="340"/>
      <c r="BK3" s="341"/>
      <c r="BL3" s="341"/>
      <c r="BM3" s="342"/>
    </row>
    <row r="4" spans="1:65">
      <c r="A4" s="330" t="s">
        <v>22</v>
      </c>
      <c r="B4" s="316">
        <f>MIN(E4:BI4)</f>
        <v>4.0625000001459997E-3</v>
      </c>
      <c r="C4" s="323">
        <f>AVERAGE(E4:BI4)</f>
        <v>4.2983608609779254E-3</v>
      </c>
      <c r="D4" s="324">
        <f>AVERAGE(AL4:BI4)</f>
        <v>4.3512426902946443E-3</v>
      </c>
      <c r="E4" s="319"/>
      <c r="F4" s="268"/>
      <c r="G4" s="269"/>
      <c r="H4" s="174"/>
      <c r="I4" s="175"/>
      <c r="J4" s="176"/>
      <c r="K4" s="177"/>
      <c r="L4" s="178"/>
      <c r="M4" s="178"/>
      <c r="N4" s="179"/>
      <c r="O4" s="180"/>
      <c r="P4" s="181"/>
      <c r="Q4" s="182"/>
      <c r="R4" s="183">
        <v>4.2824074080269996E-3</v>
      </c>
      <c r="S4" s="184">
        <v>4.1435185194130001E-3</v>
      </c>
      <c r="T4" s="184">
        <v>4.5254629621919997E-3</v>
      </c>
      <c r="U4" s="185">
        <v>4.1203703694920003E-3</v>
      </c>
      <c r="V4" s="186">
        <v>4.4328703697829996E-3</v>
      </c>
      <c r="W4" s="187">
        <v>4.0972222232090001E-3</v>
      </c>
      <c r="X4" s="187">
        <v>4.2245370386809998E-3</v>
      </c>
      <c r="Y4" s="188">
        <v>4.1550925925549998E-3</v>
      </c>
      <c r="Z4" s="189">
        <v>4.2592592581059997E-3</v>
      </c>
      <c r="AA4" s="190">
        <v>4.1782407424759997E-3</v>
      </c>
      <c r="AB4" s="191">
        <v>4.2245370386809998E-3</v>
      </c>
      <c r="AC4" s="192">
        <v>4.1087962963499997E-3</v>
      </c>
      <c r="AD4" s="193">
        <v>4.4907407391290002E-3</v>
      </c>
      <c r="AE4" s="194"/>
      <c r="AF4" s="194">
        <v>4.1666666656970004E-3</v>
      </c>
      <c r="AG4" s="195">
        <v>4.1203703694920003E-3</v>
      </c>
      <c r="AH4" s="174">
        <v>4.2592592581059997E-3</v>
      </c>
      <c r="AI4" s="175"/>
      <c r="AJ4" s="175">
        <v>4.1087962963499997E-3</v>
      </c>
      <c r="AK4" s="176">
        <v>4.467592592846E-3</v>
      </c>
      <c r="AL4" s="189">
        <v>5.4745370362069999E-3</v>
      </c>
      <c r="AM4" s="191">
        <v>4.0625000001459997E-3</v>
      </c>
      <c r="AN4" s="191">
        <v>4.5138888890510001E-3</v>
      </c>
      <c r="AO4" s="192">
        <v>4.0625000001459997E-3</v>
      </c>
      <c r="AP4" s="196">
        <v>4.6412037045229998E-3</v>
      </c>
      <c r="AQ4" s="197">
        <v>4.20138888876E-3</v>
      </c>
      <c r="AR4" s="197"/>
      <c r="AS4" s="198">
        <v>4.2245370386809998E-3</v>
      </c>
      <c r="AT4" s="199">
        <v>4.1550925925549998E-3</v>
      </c>
      <c r="AU4" s="200">
        <v>4.5023148159090004E-3</v>
      </c>
      <c r="AV4" s="200">
        <v>4.20138888876E-3</v>
      </c>
      <c r="AW4" s="201">
        <v>4.1087962963499997E-3</v>
      </c>
      <c r="AX4" s="285">
        <v>4.3750000004369998E-3</v>
      </c>
      <c r="AY4" s="286">
        <v>4.31712963109E-3</v>
      </c>
      <c r="AZ4" s="286">
        <v>4.3055555543109999E-3</v>
      </c>
      <c r="BA4" s="287">
        <v>4.1435185194130001E-3</v>
      </c>
      <c r="BB4" s="202">
        <v>4.4560185185185189E-3</v>
      </c>
      <c r="BC4" s="203">
        <v>4.2013888888888891E-3</v>
      </c>
      <c r="BD4" s="203">
        <v>4.6064814814814814E-3</v>
      </c>
      <c r="BE4" s="204">
        <v>4.1203703703703706E-3</v>
      </c>
      <c r="BF4" s="205"/>
      <c r="BG4" s="206"/>
      <c r="BH4" s="206"/>
      <c r="BI4" s="207"/>
      <c r="BJ4" s="343"/>
      <c r="BK4" s="344"/>
      <c r="BL4" s="344"/>
      <c r="BM4" s="345"/>
    </row>
    <row r="5" spans="1:65">
      <c r="A5" s="331" t="s">
        <v>20</v>
      </c>
      <c r="B5" s="321">
        <f t="shared" ref="B5:B68" si="0">MIN(E5:BI5)</f>
        <v>4.1087962963499997E-3</v>
      </c>
      <c r="C5" s="31">
        <f t="shared" ref="C5:C68" si="1">AVERAGE(E5:BI5)</f>
        <v>4.2590181327432216E-3</v>
      </c>
      <c r="D5" s="326">
        <f t="shared" ref="D5:D68" si="2">AVERAGE(AL5:BI5)</f>
        <v>4.2574317736999278E-3</v>
      </c>
      <c r="E5" s="319">
        <v>4.4097222235000002E-3</v>
      </c>
      <c r="F5" s="268">
        <v>4.3055555543109999E-3</v>
      </c>
      <c r="G5" s="269">
        <v>4.2708333348859999E-3</v>
      </c>
      <c r="H5" s="174">
        <v>4.3055555543109999E-3</v>
      </c>
      <c r="I5" s="175">
        <v>4.1087962963499997E-3</v>
      </c>
      <c r="J5" s="176">
        <v>4.1782407424759997E-3</v>
      </c>
      <c r="K5" s="177">
        <v>4.3634259272950001E-3</v>
      </c>
      <c r="L5" s="178">
        <v>4.1087962963499997E-3</v>
      </c>
      <c r="M5" s="178">
        <v>4.2129629619009996E-3</v>
      </c>
      <c r="N5" s="179">
        <v>4.1666666656970004E-3</v>
      </c>
      <c r="O5" s="180">
        <v>4.1666666656970004E-3</v>
      </c>
      <c r="P5" s="181"/>
      <c r="Q5" s="182"/>
      <c r="R5" s="183">
        <v>4.2708333348859999E-3</v>
      </c>
      <c r="S5" s="184">
        <v>4.1550925925549998E-3</v>
      </c>
      <c r="T5" s="184">
        <v>4.3518518505149999E-3</v>
      </c>
      <c r="U5" s="185">
        <v>4.131944442634E-3</v>
      </c>
      <c r="V5" s="186">
        <v>4.2245370386809998E-3</v>
      </c>
      <c r="W5" s="187">
        <v>4.2129629619009996E-3</v>
      </c>
      <c r="X5" s="187">
        <v>4.2245370386809998E-3</v>
      </c>
      <c r="Y5" s="188">
        <v>4.2245370386809998E-3</v>
      </c>
      <c r="Z5" s="189">
        <v>4.4097222235000002E-3</v>
      </c>
      <c r="AA5" s="190">
        <v>4.2824074080269996E-3</v>
      </c>
      <c r="AB5" s="191">
        <v>4.2592592581059997E-3</v>
      </c>
      <c r="AC5" s="192">
        <v>4.3055555543109999E-3</v>
      </c>
      <c r="AD5" s="193">
        <v>4.4212962966409999E-3</v>
      </c>
      <c r="AE5" s="194"/>
      <c r="AF5" s="194">
        <v>4.2361111118230004E-3</v>
      </c>
      <c r="AG5" s="195">
        <v>4.247685184964E-3</v>
      </c>
      <c r="AH5" s="174">
        <v>4.2708333348859999E-3</v>
      </c>
      <c r="AI5" s="175"/>
      <c r="AJ5" s="175">
        <v>4.2592592581059997E-3</v>
      </c>
      <c r="AK5" s="176">
        <v>4.4560185197040003E-3</v>
      </c>
      <c r="AL5" s="189">
        <v>4.467592592846E-3</v>
      </c>
      <c r="AM5" s="191">
        <v>4.1666666656970004E-3</v>
      </c>
      <c r="AN5" s="191">
        <v>4.1666666656970004E-3</v>
      </c>
      <c r="AO5" s="192">
        <v>4.2129629619009996E-3</v>
      </c>
      <c r="AP5" s="196">
        <v>4.687500000728E-3</v>
      </c>
      <c r="AQ5" s="197">
        <v>4.2939814811690001E-3</v>
      </c>
      <c r="AR5" s="197"/>
      <c r="AS5" s="198">
        <v>4.247685184964E-3</v>
      </c>
      <c r="AT5" s="199">
        <v>4.1550925925549998E-3</v>
      </c>
      <c r="AU5" s="200">
        <v>4.2824074080269996E-3</v>
      </c>
      <c r="AV5" s="200">
        <v>4.2129629619009996E-3</v>
      </c>
      <c r="AW5" s="201">
        <v>4.2592592581059997E-3</v>
      </c>
      <c r="AX5" s="285">
        <v>4.1782407424759997E-3</v>
      </c>
      <c r="AY5" s="286">
        <v>4.1666666656970004E-3</v>
      </c>
      <c r="AZ5" s="286">
        <v>4.1550925925549998E-3</v>
      </c>
      <c r="BA5" s="287">
        <v>4.1087962963499997E-3</v>
      </c>
      <c r="BB5" s="202">
        <v>4.363425925925926E-3</v>
      </c>
      <c r="BC5" s="203">
        <v>4.155092592592593E-3</v>
      </c>
      <c r="BD5" s="203">
        <v>4.340277777777778E-3</v>
      </c>
      <c r="BE5" s="204">
        <v>4.2708333333333339E-3</v>
      </c>
      <c r="BF5" s="208"/>
      <c r="BG5" s="209"/>
      <c r="BH5" s="209"/>
      <c r="BI5" s="210"/>
      <c r="BJ5" s="346"/>
      <c r="BK5" s="347"/>
      <c r="BL5" s="347"/>
      <c r="BM5" s="348"/>
    </row>
    <row r="6" spans="1:65">
      <c r="A6" s="331" t="s">
        <v>23</v>
      </c>
      <c r="B6" s="321">
        <f t="shared" si="0"/>
        <v>4.0856481464289999E-3</v>
      </c>
      <c r="C6" s="31">
        <f t="shared" si="1"/>
        <v>4.2156339029763845E-3</v>
      </c>
      <c r="D6" s="326"/>
      <c r="E6" s="319">
        <v>4.5949074083179997E-3</v>
      </c>
      <c r="F6" s="268">
        <v>4.0856481464289999E-3</v>
      </c>
      <c r="G6" s="269">
        <v>4.1203703694920003E-3</v>
      </c>
      <c r="H6" s="174">
        <v>4.2129629619009996E-3</v>
      </c>
      <c r="I6" s="175">
        <v>4.1087962963499997E-3</v>
      </c>
      <c r="J6" s="176">
        <v>4.1435185194130001E-3</v>
      </c>
      <c r="K6" s="177">
        <v>4.4212962966409999E-3</v>
      </c>
      <c r="L6" s="178">
        <v>4.1203703694920003E-3</v>
      </c>
      <c r="M6" s="178">
        <v>4.1203703694920003E-3</v>
      </c>
      <c r="N6" s="179">
        <v>4.2708333348859999E-3</v>
      </c>
      <c r="O6" s="180">
        <v>4.31712963109E-3</v>
      </c>
      <c r="P6" s="181">
        <v>4.0856481464289999E-3</v>
      </c>
      <c r="Q6" s="182">
        <v>4.20138888876E-3</v>
      </c>
      <c r="R6" s="183"/>
      <c r="S6" s="184"/>
      <c r="T6" s="184"/>
      <c r="U6" s="185"/>
      <c r="V6" s="186"/>
      <c r="W6" s="187"/>
      <c r="X6" s="187"/>
      <c r="Y6" s="188"/>
      <c r="Z6" s="189"/>
      <c r="AA6" s="190"/>
      <c r="AB6" s="191"/>
      <c r="AC6" s="192"/>
      <c r="AD6" s="193"/>
      <c r="AE6" s="194"/>
      <c r="AF6" s="194"/>
      <c r="AG6" s="195"/>
      <c r="AH6" s="174"/>
      <c r="AI6" s="175"/>
      <c r="AJ6" s="175"/>
      <c r="AK6" s="176"/>
      <c r="AL6" s="189"/>
      <c r="AM6" s="191"/>
      <c r="AN6" s="191"/>
      <c r="AO6" s="192"/>
      <c r="AP6" s="196"/>
      <c r="AQ6" s="197"/>
      <c r="AR6" s="197"/>
      <c r="AS6" s="198"/>
      <c r="AT6" s="199"/>
      <c r="AU6" s="200"/>
      <c r="AV6" s="200"/>
      <c r="AW6" s="201"/>
      <c r="AX6" s="285"/>
      <c r="AY6" s="286"/>
      <c r="AZ6" s="286"/>
      <c r="BA6" s="287"/>
      <c r="BB6" s="202"/>
      <c r="BC6" s="203"/>
      <c r="BD6" s="203"/>
      <c r="BE6" s="204"/>
      <c r="BF6" s="208"/>
      <c r="BG6" s="209"/>
      <c r="BH6" s="209"/>
      <c r="BI6" s="210"/>
      <c r="BJ6" s="346"/>
      <c r="BK6" s="347"/>
      <c r="BL6" s="347"/>
      <c r="BM6" s="348"/>
    </row>
    <row r="7" spans="1:65">
      <c r="A7" s="331" t="s">
        <v>24</v>
      </c>
      <c r="B7" s="321">
        <f t="shared" si="0"/>
        <v>3.981481480878E-3</v>
      </c>
      <c r="C7" s="31">
        <f t="shared" si="1"/>
        <v>4.1965663579808321E-3</v>
      </c>
      <c r="D7" s="326"/>
      <c r="E7" s="319">
        <v>4.5023148159090004E-3</v>
      </c>
      <c r="F7" s="268">
        <v>4.2592592581059997E-3</v>
      </c>
      <c r="G7" s="269">
        <v>4.2592592581059997E-3</v>
      </c>
      <c r="H7" s="174">
        <v>4.2824074080269996E-3</v>
      </c>
      <c r="I7" s="175">
        <v>4.20138888876E-3</v>
      </c>
      <c r="J7" s="176">
        <v>4.0277777770830001E-3</v>
      </c>
      <c r="K7" s="177">
        <v>4.2245370386809998E-3</v>
      </c>
      <c r="L7" s="178">
        <v>4.1898148156180003E-3</v>
      </c>
      <c r="M7" s="178">
        <v>4.0972222232090001E-3</v>
      </c>
      <c r="N7" s="179">
        <v>3.981481480878E-3</v>
      </c>
      <c r="O7" s="180">
        <v>4.2129629619009996E-3</v>
      </c>
      <c r="P7" s="181"/>
      <c r="Q7" s="182">
        <v>4.1203703694920003E-3</v>
      </c>
      <c r="R7" s="183"/>
      <c r="S7" s="184"/>
      <c r="T7" s="184"/>
      <c r="U7" s="185"/>
      <c r="V7" s="186"/>
      <c r="W7" s="187"/>
      <c r="X7" s="187"/>
      <c r="Y7" s="188"/>
      <c r="Z7" s="189"/>
      <c r="AA7" s="190"/>
      <c r="AB7" s="191"/>
      <c r="AC7" s="192"/>
      <c r="AD7" s="193"/>
      <c r="AE7" s="194"/>
      <c r="AF7" s="194"/>
      <c r="AG7" s="195"/>
      <c r="AH7" s="174"/>
      <c r="AI7" s="175"/>
      <c r="AJ7" s="175"/>
      <c r="AK7" s="176"/>
      <c r="AL7" s="189"/>
      <c r="AM7" s="191"/>
      <c r="AN7" s="191"/>
      <c r="AO7" s="192"/>
      <c r="AP7" s="196"/>
      <c r="AQ7" s="197"/>
      <c r="AR7" s="197"/>
      <c r="AS7" s="198"/>
      <c r="AT7" s="199"/>
      <c r="AU7" s="200"/>
      <c r="AV7" s="200"/>
      <c r="AW7" s="201"/>
      <c r="AX7" s="285"/>
      <c r="AY7" s="286"/>
      <c r="AZ7" s="286"/>
      <c r="BA7" s="287"/>
      <c r="BB7" s="202"/>
      <c r="BC7" s="203"/>
      <c r="BD7" s="203"/>
      <c r="BE7" s="204"/>
      <c r="BF7" s="208"/>
      <c r="BG7" s="209"/>
      <c r="BH7" s="209"/>
      <c r="BI7" s="210"/>
      <c r="BJ7" s="346"/>
      <c r="BK7" s="347"/>
      <c r="BL7" s="347"/>
      <c r="BM7" s="348"/>
    </row>
    <row r="8" spans="1:65">
      <c r="A8" s="331" t="s">
        <v>25</v>
      </c>
      <c r="B8" s="321">
        <f t="shared" si="0"/>
        <v>3.8541666654059998E-3</v>
      </c>
      <c r="C8" s="31">
        <f t="shared" si="1"/>
        <v>4.0491255141167533E-3</v>
      </c>
      <c r="D8" s="326">
        <f t="shared" si="2"/>
        <v>4.0661549706740453E-3</v>
      </c>
      <c r="E8" s="319">
        <v>4.31712963109E-3</v>
      </c>
      <c r="F8" s="268">
        <v>3.9930555540199997E-3</v>
      </c>
      <c r="G8" s="269"/>
      <c r="H8" s="174">
        <v>4.0393518502239998E-3</v>
      </c>
      <c r="I8" s="175">
        <v>3.9467592578149996E-3</v>
      </c>
      <c r="J8" s="176"/>
      <c r="K8" s="177">
        <v>4.1203703694920003E-3</v>
      </c>
      <c r="L8" s="178">
        <v>4.0277777770830001E-3</v>
      </c>
      <c r="M8" s="178">
        <v>3.8888888884680002E-3</v>
      </c>
      <c r="N8" s="179"/>
      <c r="O8" s="180">
        <v>4.0046296307989998E-3</v>
      </c>
      <c r="P8" s="181"/>
      <c r="Q8" s="182">
        <v>4.0856481464289999E-3</v>
      </c>
      <c r="R8" s="183">
        <v>4.0856481464289999E-3</v>
      </c>
      <c r="S8" s="184">
        <v>3.9930555540199997E-3</v>
      </c>
      <c r="T8" s="184">
        <v>3.9236111115320002E-3</v>
      </c>
      <c r="U8" s="185">
        <v>3.9583333345939997E-3</v>
      </c>
      <c r="V8" s="186">
        <v>3.9236111115320002E-3</v>
      </c>
      <c r="W8" s="187">
        <v>3.8541666654059998E-3</v>
      </c>
      <c r="X8" s="187">
        <v>4.0625000001459997E-3</v>
      </c>
      <c r="Y8" s="188">
        <v>4.0393518502239998E-3</v>
      </c>
      <c r="Z8" s="189">
        <v>4.1087962963499997E-3</v>
      </c>
      <c r="AA8" s="190">
        <v>4.1203703694920003E-3</v>
      </c>
      <c r="AB8" s="191">
        <v>4.050925927004E-3</v>
      </c>
      <c r="AC8" s="192">
        <v>4.0740740732870002E-3</v>
      </c>
      <c r="AD8" s="193"/>
      <c r="AE8" s="194"/>
      <c r="AF8" s="194">
        <v>3.8888888884680002E-3</v>
      </c>
      <c r="AG8" s="195">
        <v>4.0625000001459997E-3</v>
      </c>
      <c r="AH8" s="174">
        <v>4.1087962963499997E-3</v>
      </c>
      <c r="AI8" s="175"/>
      <c r="AJ8" s="175">
        <v>4.0625000001459997E-3</v>
      </c>
      <c r="AK8" s="176">
        <v>4.2129629619009996E-3</v>
      </c>
      <c r="AL8" s="189">
        <v>4.6759259275860002E-3</v>
      </c>
      <c r="AM8" s="191">
        <v>3.9236111115320002E-3</v>
      </c>
      <c r="AN8" s="191">
        <v>3.9930555540199997E-3</v>
      </c>
      <c r="AO8" s="192">
        <v>4.0740740732870002E-3</v>
      </c>
      <c r="AP8" s="196">
        <v>4.5949074083179997E-3</v>
      </c>
      <c r="AQ8" s="197">
        <v>4.0046296307989998E-3</v>
      </c>
      <c r="AR8" s="197"/>
      <c r="AS8" s="198">
        <v>4.050925927004E-3</v>
      </c>
      <c r="AT8" s="199">
        <v>4.0162037039410004E-3</v>
      </c>
      <c r="AU8" s="200">
        <v>4.0625000001459997E-3</v>
      </c>
      <c r="AV8" s="200">
        <v>4.0393518502239998E-3</v>
      </c>
      <c r="AW8" s="201">
        <v>3.981481480878E-3</v>
      </c>
      <c r="AX8" s="285">
        <v>3.8888888884680002E-3</v>
      </c>
      <c r="AY8" s="286">
        <v>3.9467592578149996E-3</v>
      </c>
      <c r="AZ8" s="286">
        <v>3.9004629616099999E-3</v>
      </c>
      <c r="BA8" s="287">
        <v>3.8773148153270001E-3</v>
      </c>
      <c r="BB8" s="202">
        <v>4.1435185185185186E-3</v>
      </c>
      <c r="BC8" s="203">
        <v>3.8773148148148143E-3</v>
      </c>
      <c r="BD8" s="203">
        <v>4.155092592592593E-3</v>
      </c>
      <c r="BE8" s="204">
        <v>4.0509259259259257E-3</v>
      </c>
      <c r="BF8" s="208"/>
      <c r="BG8" s="209"/>
      <c r="BH8" s="209"/>
      <c r="BI8" s="210"/>
      <c r="BJ8" s="346"/>
      <c r="BK8" s="347"/>
      <c r="BL8" s="347"/>
      <c r="BM8" s="348"/>
    </row>
    <row r="9" spans="1:65">
      <c r="A9" s="331" t="s">
        <v>92</v>
      </c>
      <c r="B9" s="321">
        <f t="shared" si="0"/>
        <v>4.1435185194130001E-3</v>
      </c>
      <c r="C9" s="31">
        <f t="shared" si="1"/>
        <v>4.3856356357201724E-3</v>
      </c>
      <c r="D9" s="326">
        <f t="shared" si="2"/>
        <v>4.4212962966667544E-3</v>
      </c>
      <c r="E9" s="319"/>
      <c r="F9" s="268"/>
      <c r="G9" s="269"/>
      <c r="H9" s="174"/>
      <c r="I9" s="175"/>
      <c r="J9" s="176"/>
      <c r="K9" s="177"/>
      <c r="L9" s="178"/>
      <c r="M9" s="178"/>
      <c r="N9" s="179"/>
      <c r="O9" s="180"/>
      <c r="P9" s="181"/>
      <c r="Q9" s="182"/>
      <c r="R9" s="183">
        <v>4.4212962966409999E-3</v>
      </c>
      <c r="S9" s="184">
        <v>4.2592592581059997E-3</v>
      </c>
      <c r="T9" s="184">
        <v>4.7569444432160003E-3</v>
      </c>
      <c r="U9" s="185">
        <v>4.1782407424759997E-3</v>
      </c>
      <c r="V9" s="186">
        <v>4.2592592581059997E-3</v>
      </c>
      <c r="W9" s="187">
        <v>4.2129629619009996E-3</v>
      </c>
      <c r="X9" s="187">
        <v>4.3518518505149999E-3</v>
      </c>
      <c r="Y9" s="188">
        <v>4.2361111118230004E-3</v>
      </c>
      <c r="Z9" s="189">
        <v>4.2939814811690001E-3</v>
      </c>
      <c r="AA9" s="190">
        <v>4.2824074080269996E-3</v>
      </c>
      <c r="AB9" s="191">
        <v>4.3518518505149999E-3</v>
      </c>
      <c r="AC9" s="192">
        <v>4.20138888876E-3</v>
      </c>
      <c r="AD9" s="193">
        <v>4.7800925931370001E-3</v>
      </c>
      <c r="AE9" s="194"/>
      <c r="AF9" s="194">
        <v>4.3055555543109999E-3</v>
      </c>
      <c r="AG9" s="195">
        <v>4.2245370386809998E-3</v>
      </c>
      <c r="AH9" s="174">
        <v>4.3402777773740003E-3</v>
      </c>
      <c r="AI9" s="175"/>
      <c r="AJ9" s="175">
        <v>4.2361111118230004E-3</v>
      </c>
      <c r="AK9" s="176">
        <v>4.5717592583969999E-3</v>
      </c>
      <c r="AL9" s="189">
        <v>4.953703704814E-3</v>
      </c>
      <c r="AM9" s="191">
        <v>4.2245370386809998E-3</v>
      </c>
      <c r="AN9" s="191">
        <v>4.6990740738689996E-3</v>
      </c>
      <c r="AO9" s="192">
        <v>4.1898148156180003E-3</v>
      </c>
      <c r="AP9" s="196">
        <v>4.7222222237910004E-3</v>
      </c>
      <c r="AQ9" s="197">
        <v>4.247685184964E-3</v>
      </c>
      <c r="AR9" s="197"/>
      <c r="AS9" s="198">
        <v>4.2824074080269996E-3</v>
      </c>
      <c r="AT9" s="199">
        <v>4.2245370386809998E-3</v>
      </c>
      <c r="AU9" s="200">
        <v>4.6296296313810001E-3</v>
      </c>
      <c r="AV9" s="200">
        <v>4.3865740735780003E-3</v>
      </c>
      <c r="AW9" s="201">
        <v>4.1435185194130001E-3</v>
      </c>
      <c r="AX9" s="285">
        <v>4.5370370353340003E-3</v>
      </c>
      <c r="AY9" s="286">
        <v>4.467592592846E-3</v>
      </c>
      <c r="AZ9" s="286">
        <v>4.3518518505149999E-3</v>
      </c>
      <c r="BA9" s="287">
        <v>4.2361111118230004E-3</v>
      </c>
      <c r="BB9" s="202">
        <v>4.5833333333333334E-3</v>
      </c>
      <c r="BC9" s="203">
        <v>4.2939814814814811E-3</v>
      </c>
      <c r="BD9" s="203">
        <v>4.6180555555555558E-3</v>
      </c>
      <c r="BE9" s="204">
        <v>4.2129629629629626E-3</v>
      </c>
      <c r="BF9" s="208"/>
      <c r="BG9" s="209"/>
      <c r="BH9" s="209"/>
      <c r="BI9" s="210"/>
      <c r="BJ9" s="346"/>
      <c r="BK9" s="347"/>
      <c r="BL9" s="347"/>
      <c r="BM9" s="348"/>
    </row>
    <row r="10" spans="1:65">
      <c r="A10" s="331" t="s">
        <v>19</v>
      </c>
      <c r="B10" s="321">
        <f t="shared" si="0"/>
        <v>4.1898148156180003E-3</v>
      </c>
      <c r="C10" s="31">
        <f t="shared" si="1"/>
        <v>4.3819926697842857E-3</v>
      </c>
      <c r="D10" s="326">
        <f t="shared" si="2"/>
        <v>4.3865740744035405E-3</v>
      </c>
      <c r="E10" s="319">
        <v>4.6412037045229998E-3</v>
      </c>
      <c r="F10" s="268">
        <v>4.20138888876E-3</v>
      </c>
      <c r="G10" s="269">
        <v>4.2939814811690001E-3</v>
      </c>
      <c r="H10" s="174">
        <v>4.3055555543109999E-3</v>
      </c>
      <c r="I10" s="175">
        <v>4.1898148156180003E-3</v>
      </c>
      <c r="J10" s="176">
        <v>4.2361111118230004E-3</v>
      </c>
      <c r="K10" s="177">
        <v>4.4907407391290002E-3</v>
      </c>
      <c r="L10" s="178">
        <v>4.31712963109E-3</v>
      </c>
      <c r="M10" s="178">
        <v>4.1898148156180003E-3</v>
      </c>
      <c r="N10" s="179">
        <v>4.3750000004369998E-3</v>
      </c>
      <c r="O10" s="180">
        <v>4.4907407391290002E-3</v>
      </c>
      <c r="P10" s="181">
        <v>4.247685184964E-3</v>
      </c>
      <c r="Q10" s="182">
        <v>4.3750000004369998E-3</v>
      </c>
      <c r="R10" s="183">
        <v>4.4328703697829996E-3</v>
      </c>
      <c r="S10" s="184">
        <v>4.2592592581059997E-3</v>
      </c>
      <c r="T10" s="184">
        <v>4.5601851852550002E-3</v>
      </c>
      <c r="U10" s="185">
        <v>4.39814814672E-3</v>
      </c>
      <c r="V10" s="186">
        <v>4.2824074080269996E-3</v>
      </c>
      <c r="W10" s="187">
        <v>4.2592592581059997E-3</v>
      </c>
      <c r="X10" s="187">
        <v>4.3634259272950001E-3</v>
      </c>
      <c r="Y10" s="188">
        <v>4.39814814672E-3</v>
      </c>
      <c r="Z10" s="189">
        <v>4.5254629621919997E-3</v>
      </c>
      <c r="AA10" s="190">
        <v>4.4097222235000002E-3</v>
      </c>
      <c r="AB10" s="191">
        <v>4.3518518505149999E-3</v>
      </c>
      <c r="AC10" s="192"/>
      <c r="AD10" s="193">
        <v>4.6759259275860002E-3</v>
      </c>
      <c r="AE10" s="194"/>
      <c r="AF10" s="194">
        <v>4.3634259272950001E-3</v>
      </c>
      <c r="AG10" s="195">
        <v>4.3055555543109999E-3</v>
      </c>
      <c r="AH10" s="174">
        <v>4.3055555543109999E-3</v>
      </c>
      <c r="AI10" s="175"/>
      <c r="AJ10" s="175">
        <v>4.3287037042319997E-3</v>
      </c>
      <c r="AK10" s="176">
        <v>4.8032407394200003E-3</v>
      </c>
      <c r="AL10" s="189">
        <v>4.5486111121139997E-3</v>
      </c>
      <c r="AM10" s="191">
        <v>4.2939814811690001E-3</v>
      </c>
      <c r="AN10" s="191">
        <v>4.2824074080269996E-3</v>
      </c>
      <c r="AO10" s="192">
        <v>4.31712963109E-3</v>
      </c>
      <c r="AP10" s="196">
        <v>4.9768518510970002E-3</v>
      </c>
      <c r="AQ10" s="197">
        <v>4.4097222235000002E-3</v>
      </c>
      <c r="AR10" s="197"/>
      <c r="AS10" s="198">
        <v>4.3287037042319997E-3</v>
      </c>
      <c r="AT10" s="199">
        <v>4.2824074080269996E-3</v>
      </c>
      <c r="AU10" s="200">
        <v>4.39814814672E-3</v>
      </c>
      <c r="AV10" s="200">
        <v>4.3055555543109999E-3</v>
      </c>
      <c r="AW10" s="201">
        <v>4.3750000004369998E-3</v>
      </c>
      <c r="AX10" s="285">
        <v>4.2824074080269996E-3</v>
      </c>
      <c r="AY10" s="286">
        <v>4.2708333348859999E-3</v>
      </c>
      <c r="AZ10" s="286">
        <v>4.2708333348859999E-3</v>
      </c>
      <c r="BA10" s="287"/>
      <c r="BB10" s="202">
        <v>4.4560185185185189E-3</v>
      </c>
      <c r="BC10" s="203">
        <v>4.2824074074074075E-3</v>
      </c>
      <c r="BD10" s="203">
        <v>4.5370370370370365E-3</v>
      </c>
      <c r="BE10" s="204">
        <v>4.340277777777778E-3</v>
      </c>
      <c r="BF10" s="208"/>
      <c r="BG10" s="209"/>
      <c r="BH10" s="209"/>
      <c r="BI10" s="210"/>
      <c r="BJ10" s="346"/>
      <c r="BK10" s="347"/>
      <c r="BL10" s="347"/>
      <c r="BM10" s="348"/>
    </row>
    <row r="11" spans="1:65">
      <c r="A11" s="325" t="s">
        <v>26</v>
      </c>
      <c r="B11" s="321">
        <f t="shared" si="0"/>
        <v>4.1550925925549998E-3</v>
      </c>
      <c r="C11" s="31">
        <f t="shared" si="1"/>
        <v>4.315025252501636E-3</v>
      </c>
      <c r="D11" s="326"/>
      <c r="E11" s="317">
        <v>4.5949074083179997E-3</v>
      </c>
      <c r="F11" s="270">
        <v>4.4212962966409999E-3</v>
      </c>
      <c r="G11" s="271">
        <v>4.3865740735780003E-3</v>
      </c>
      <c r="H11" s="32">
        <v>4.247685184964E-3</v>
      </c>
      <c r="I11" s="33">
        <v>4.1550925925549998E-3</v>
      </c>
      <c r="J11" s="34">
        <v>4.1782407424759997E-3</v>
      </c>
      <c r="K11" s="35">
        <v>4.4444444429250001E-3</v>
      </c>
      <c r="L11" s="36">
        <v>4.2592592581059997E-3</v>
      </c>
      <c r="M11" s="36">
        <v>4.31712963109E-3</v>
      </c>
      <c r="N11" s="37">
        <v>4.2129629619009996E-3</v>
      </c>
      <c r="O11" s="38"/>
      <c r="P11" s="39"/>
      <c r="Q11" s="40">
        <v>4.247685184964E-3</v>
      </c>
      <c r="R11" s="41"/>
      <c r="S11" s="42"/>
      <c r="T11" s="42"/>
      <c r="U11" s="43"/>
      <c r="V11" s="44"/>
      <c r="W11" s="45"/>
      <c r="X11" s="45"/>
      <c r="Y11" s="46"/>
      <c r="Z11" s="47"/>
      <c r="AA11" s="48"/>
      <c r="AB11" s="49"/>
      <c r="AC11" s="50"/>
      <c r="AD11" s="51"/>
      <c r="AE11" s="211"/>
      <c r="AF11" s="211"/>
      <c r="AG11" s="212"/>
      <c r="AH11" s="32"/>
      <c r="AI11" s="33"/>
      <c r="AJ11" s="33"/>
      <c r="AK11" s="34"/>
      <c r="AL11" s="47"/>
      <c r="AM11" s="49"/>
      <c r="AN11" s="49"/>
      <c r="AO11" s="50"/>
      <c r="AP11" s="213"/>
      <c r="AQ11" s="214"/>
      <c r="AR11" s="214"/>
      <c r="AS11" s="215"/>
      <c r="AT11" s="216"/>
      <c r="AU11" s="217"/>
      <c r="AV11" s="217"/>
      <c r="AW11" s="218"/>
      <c r="AX11" s="288"/>
      <c r="AY11" s="289"/>
      <c r="AZ11" s="289"/>
      <c r="BA11" s="290"/>
      <c r="BB11" s="219"/>
      <c r="BC11" s="220"/>
      <c r="BD11" s="220"/>
      <c r="BE11" s="221"/>
      <c r="BF11" s="222"/>
      <c r="BG11" s="223"/>
      <c r="BH11" s="223"/>
      <c r="BI11" s="224"/>
      <c r="BJ11" s="349"/>
      <c r="BK11" s="350"/>
      <c r="BL11" s="350"/>
      <c r="BM11" s="351"/>
    </row>
    <row r="12" spans="1:65">
      <c r="A12" s="325" t="s">
        <v>27</v>
      </c>
      <c r="B12" s="321">
        <f t="shared" si="0"/>
        <v>4.0972222232090001E-3</v>
      </c>
      <c r="C12" s="31">
        <f t="shared" si="1"/>
        <v>4.2370014245816144E-3</v>
      </c>
      <c r="D12" s="326"/>
      <c r="E12" s="317">
        <v>4.467592592846E-3</v>
      </c>
      <c r="F12" s="270">
        <v>4.1550925925549998E-3</v>
      </c>
      <c r="G12" s="271">
        <v>4.2361111118230004E-3</v>
      </c>
      <c r="H12" s="32">
        <v>4.247685184964E-3</v>
      </c>
      <c r="I12" s="33">
        <v>4.1898148156180003E-3</v>
      </c>
      <c r="J12" s="34">
        <v>4.1666666656970004E-3</v>
      </c>
      <c r="K12" s="35">
        <v>4.5138888890510001E-3</v>
      </c>
      <c r="L12" s="36">
        <v>4.2245370386809998E-3</v>
      </c>
      <c r="M12" s="36">
        <v>4.1550925925549998E-3</v>
      </c>
      <c r="N12" s="37">
        <v>4.2129629619009996E-3</v>
      </c>
      <c r="O12" s="38">
        <v>4.1666666656970004E-3</v>
      </c>
      <c r="P12" s="39">
        <v>4.0972222232090001E-3</v>
      </c>
      <c r="Q12" s="40">
        <v>4.247685184964E-3</v>
      </c>
      <c r="R12" s="41"/>
      <c r="S12" s="42"/>
      <c r="T12" s="42"/>
      <c r="U12" s="43"/>
      <c r="V12" s="44"/>
      <c r="W12" s="45"/>
      <c r="X12" s="45"/>
      <c r="Y12" s="46"/>
      <c r="Z12" s="47"/>
      <c r="AA12" s="48"/>
      <c r="AB12" s="49"/>
      <c r="AC12" s="50"/>
      <c r="AD12" s="51"/>
      <c r="AE12" s="211"/>
      <c r="AF12" s="211"/>
      <c r="AG12" s="212"/>
      <c r="AH12" s="32"/>
      <c r="AI12" s="33"/>
      <c r="AJ12" s="33"/>
      <c r="AK12" s="34"/>
      <c r="AL12" s="47"/>
      <c r="AM12" s="49"/>
      <c r="AN12" s="49"/>
      <c r="AO12" s="50"/>
      <c r="AP12" s="213"/>
      <c r="AQ12" s="214"/>
      <c r="AR12" s="214"/>
      <c r="AS12" s="215"/>
      <c r="AT12" s="216"/>
      <c r="AU12" s="217"/>
      <c r="AV12" s="217"/>
      <c r="AW12" s="218"/>
      <c r="AX12" s="288"/>
      <c r="AY12" s="289"/>
      <c r="AZ12" s="289"/>
      <c r="BA12" s="290"/>
      <c r="BB12" s="219"/>
      <c r="BC12" s="220"/>
      <c r="BD12" s="220"/>
      <c r="BE12" s="221"/>
      <c r="BF12" s="222"/>
      <c r="BG12" s="223"/>
      <c r="BH12" s="223"/>
      <c r="BI12" s="224"/>
      <c r="BJ12" s="349"/>
      <c r="BK12" s="350"/>
      <c r="BL12" s="350"/>
      <c r="BM12" s="351"/>
    </row>
    <row r="13" spans="1:65">
      <c r="A13" s="325" t="s">
        <v>28</v>
      </c>
      <c r="B13" s="321">
        <f t="shared" si="0"/>
        <v>3.9699074077360003E-3</v>
      </c>
      <c r="C13" s="31">
        <f t="shared" si="1"/>
        <v>4.2132597342526687E-3</v>
      </c>
      <c r="D13" s="326">
        <f t="shared" si="2"/>
        <v>4.205653021419317E-3</v>
      </c>
      <c r="E13" s="317">
        <v>4.3287037042319997E-3</v>
      </c>
      <c r="F13" s="270">
        <v>4.1898148156180003E-3</v>
      </c>
      <c r="G13" s="271"/>
      <c r="H13" s="32"/>
      <c r="I13" s="33">
        <v>4.2245370386809998E-3</v>
      </c>
      <c r="J13" s="34"/>
      <c r="K13" s="35"/>
      <c r="L13" s="36"/>
      <c r="M13" s="36">
        <v>4.0277777770830001E-3</v>
      </c>
      <c r="N13" s="37"/>
      <c r="O13" s="38"/>
      <c r="P13" s="39"/>
      <c r="Q13" s="40">
        <v>4.1666666656970004E-3</v>
      </c>
      <c r="R13" s="41"/>
      <c r="S13" s="42">
        <v>4.20138888876E-3</v>
      </c>
      <c r="T13" s="42">
        <v>4.2824074080269996E-3</v>
      </c>
      <c r="U13" s="43">
        <v>4.1666666656970004E-3</v>
      </c>
      <c r="V13" s="44"/>
      <c r="W13" s="45">
        <v>4.0277777770830001E-3</v>
      </c>
      <c r="X13" s="45">
        <v>4.1087962963499997E-3</v>
      </c>
      <c r="Y13" s="46">
        <v>4.1435185194130001E-3</v>
      </c>
      <c r="Z13" s="47">
        <v>4.4097222235000002E-3</v>
      </c>
      <c r="AA13" s="48">
        <v>4.1898148156180003E-3</v>
      </c>
      <c r="AB13" s="49">
        <v>4.31712963109E-3</v>
      </c>
      <c r="AC13" s="50">
        <v>4.2824074080269996E-3</v>
      </c>
      <c r="AD13" s="51"/>
      <c r="AE13" s="211"/>
      <c r="AF13" s="211">
        <v>4.3750000004369998E-3</v>
      </c>
      <c r="AG13" s="212">
        <v>4.1898148156180003E-3</v>
      </c>
      <c r="AH13" s="32">
        <v>4.2592592581059997E-3</v>
      </c>
      <c r="AI13" s="33"/>
      <c r="AJ13" s="33">
        <v>4.050925927004E-3</v>
      </c>
      <c r="AK13" s="34">
        <v>4.467592592846E-3</v>
      </c>
      <c r="AL13" s="47">
        <v>5.0578703703649999E-3</v>
      </c>
      <c r="AM13" s="49">
        <v>3.9699074077360003E-3</v>
      </c>
      <c r="AN13" s="49">
        <v>4.20138888876E-3</v>
      </c>
      <c r="AO13" s="50">
        <v>4.247685184964E-3</v>
      </c>
      <c r="AP13" s="213">
        <v>4.687500000728E-3</v>
      </c>
      <c r="AQ13" s="214">
        <v>4.20138888876E-3</v>
      </c>
      <c r="AR13" s="214"/>
      <c r="AS13" s="215">
        <v>4.0625000001459997E-3</v>
      </c>
      <c r="AT13" s="216">
        <v>4.1666666656970004E-3</v>
      </c>
      <c r="AU13" s="217">
        <v>4.0740740732870002E-3</v>
      </c>
      <c r="AV13" s="217">
        <v>4.1550925925549998E-3</v>
      </c>
      <c r="AW13" s="218">
        <v>4.1782407424759997E-3</v>
      </c>
      <c r="AX13" s="288">
        <v>4.0856481464289999E-3</v>
      </c>
      <c r="AY13" s="289">
        <v>4.1087962963499997E-3</v>
      </c>
      <c r="AZ13" s="289">
        <v>3.981481480878E-3</v>
      </c>
      <c r="BA13" s="290">
        <v>4.0046296307989998E-3</v>
      </c>
      <c r="BB13" s="219">
        <v>4.2592592592592595E-3</v>
      </c>
      <c r="BC13" s="220">
        <v>4.1203703703703706E-3</v>
      </c>
      <c r="BD13" s="220">
        <v>4.2129629629629626E-3</v>
      </c>
      <c r="BE13" s="221">
        <v>4.1319444444444442E-3</v>
      </c>
      <c r="BF13" s="222"/>
      <c r="BG13" s="223"/>
      <c r="BH13" s="223"/>
      <c r="BI13" s="224"/>
      <c r="BJ13" s="349"/>
      <c r="BK13" s="350"/>
      <c r="BL13" s="350"/>
      <c r="BM13" s="351"/>
    </row>
    <row r="14" spans="1:65">
      <c r="A14" s="325" t="s">
        <v>93</v>
      </c>
      <c r="B14" s="321">
        <f t="shared" si="0"/>
        <v>4.5949074083179997E-3</v>
      </c>
      <c r="C14" s="31">
        <f t="shared" si="1"/>
        <v>4.8517267270125194E-3</v>
      </c>
      <c r="D14" s="326">
        <f t="shared" si="2"/>
        <v>4.9025341135179035E-3</v>
      </c>
      <c r="E14" s="317"/>
      <c r="F14" s="270"/>
      <c r="G14" s="271"/>
      <c r="H14" s="32"/>
      <c r="I14" s="33"/>
      <c r="J14" s="34"/>
      <c r="K14" s="35"/>
      <c r="L14" s="36"/>
      <c r="M14" s="36"/>
      <c r="N14" s="37"/>
      <c r="O14" s="38"/>
      <c r="P14" s="39"/>
      <c r="Q14" s="40"/>
      <c r="R14" s="41">
        <v>4.8958333318299997E-3</v>
      </c>
      <c r="S14" s="42">
        <v>4.6759259275860002E-3</v>
      </c>
      <c r="T14" s="42">
        <v>5.1736111126959999E-3</v>
      </c>
      <c r="U14" s="43">
        <v>4.6990740738689996E-3</v>
      </c>
      <c r="V14" s="44">
        <v>4.8379629624829999E-3</v>
      </c>
      <c r="W14" s="45">
        <v>4.618055554602E-3</v>
      </c>
      <c r="X14" s="45">
        <v>4.8032407394200003E-3</v>
      </c>
      <c r="Y14" s="46">
        <v>4.687500000728E-3</v>
      </c>
      <c r="Z14" s="47">
        <v>4.6759259275860002E-3</v>
      </c>
      <c r="AA14" s="48">
        <v>4.7916666662789998E-3</v>
      </c>
      <c r="AB14" s="49">
        <v>4.8032407394200003E-3</v>
      </c>
      <c r="AC14" s="50">
        <v>4.5949074083179997E-3</v>
      </c>
      <c r="AD14" s="51">
        <v>5.10416666657E-3</v>
      </c>
      <c r="AE14" s="211"/>
      <c r="AF14" s="211">
        <v>4.6759259275860002E-3</v>
      </c>
      <c r="AG14" s="212">
        <v>4.6412037045229998E-3</v>
      </c>
      <c r="AH14" s="32">
        <v>4.8032407394200003E-3</v>
      </c>
      <c r="AI14" s="33"/>
      <c r="AJ14" s="33">
        <v>4.6527777776650004E-3</v>
      </c>
      <c r="AK14" s="34">
        <v>5.2314814820419997E-3</v>
      </c>
      <c r="AL14" s="47">
        <v>5.370370370656E-3</v>
      </c>
      <c r="AM14" s="49">
        <v>4.6527777776650004E-3</v>
      </c>
      <c r="AN14" s="49">
        <v>5.0578703703649999E-3</v>
      </c>
      <c r="AO14" s="50">
        <v>4.5949074083179997E-3</v>
      </c>
      <c r="AP14" s="213">
        <v>5.3125000013100002E-3</v>
      </c>
      <c r="AQ14" s="214">
        <v>4.7222222237910004E-3</v>
      </c>
      <c r="AR14" s="214"/>
      <c r="AS14" s="215">
        <v>4.7222222237910004E-3</v>
      </c>
      <c r="AT14" s="216">
        <v>4.687500000728E-3</v>
      </c>
      <c r="AU14" s="217">
        <v>5.4050925937190004E-3</v>
      </c>
      <c r="AV14" s="217">
        <v>4.8263888893420002E-3</v>
      </c>
      <c r="AW14" s="218">
        <v>4.6527777776650004E-3</v>
      </c>
      <c r="AX14" s="288">
        <v>4.9652777779559997E-3</v>
      </c>
      <c r="AY14" s="289">
        <v>4.8611111124049998E-3</v>
      </c>
      <c r="AZ14" s="289">
        <v>4.8263888893420002E-3</v>
      </c>
      <c r="BA14" s="290">
        <v>4.618055554602E-3</v>
      </c>
      <c r="BB14" s="219">
        <v>5.0925925925925921E-3</v>
      </c>
      <c r="BC14" s="220">
        <v>4.7106481481481478E-3</v>
      </c>
      <c r="BD14" s="220">
        <v>5.4050925925925924E-3</v>
      </c>
      <c r="BE14" s="221">
        <v>4.6643518518518518E-3</v>
      </c>
      <c r="BF14" s="222"/>
      <c r="BG14" s="223"/>
      <c r="BH14" s="223"/>
      <c r="BI14" s="224"/>
      <c r="BJ14" s="349"/>
      <c r="BK14" s="350"/>
      <c r="BL14" s="350"/>
      <c r="BM14" s="351"/>
    </row>
    <row r="15" spans="1:65">
      <c r="A15" s="325" t="s">
        <v>18</v>
      </c>
      <c r="B15" s="321">
        <f t="shared" si="0"/>
        <v>4.6527777776650004E-3</v>
      </c>
      <c r="C15" s="31">
        <f t="shared" si="1"/>
        <v>4.8608749055406532E-3</v>
      </c>
      <c r="D15" s="326">
        <f t="shared" si="2"/>
        <v>4.8458820664283699E-3</v>
      </c>
      <c r="E15" s="317">
        <v>5.0000000010190001E-3</v>
      </c>
      <c r="F15" s="270">
        <v>4.9768518510970002E-3</v>
      </c>
      <c r="G15" s="271">
        <v>4.9652777779559997E-3</v>
      </c>
      <c r="H15" s="32">
        <v>4.8495370356249996E-3</v>
      </c>
      <c r="I15" s="33">
        <v>4.8958333318299997E-3</v>
      </c>
      <c r="J15" s="34">
        <v>4.7916666662789998E-3</v>
      </c>
      <c r="K15" s="35"/>
      <c r="L15" s="36">
        <v>4.7222222237910004E-3</v>
      </c>
      <c r="M15" s="36">
        <v>5.034722220444E-3</v>
      </c>
      <c r="N15" s="37">
        <v>4.7106481470110002E-3</v>
      </c>
      <c r="O15" s="38">
        <v>4.7916666662789998E-3</v>
      </c>
      <c r="P15" s="39">
        <v>4.733796296932E-3</v>
      </c>
      <c r="Q15" s="40">
        <v>4.7453703700739997E-3</v>
      </c>
      <c r="R15" s="41">
        <v>4.8958333318299997E-3</v>
      </c>
      <c r="S15" s="42">
        <v>4.7800925931370001E-3</v>
      </c>
      <c r="T15" s="42">
        <v>5.1388888896330004E-3</v>
      </c>
      <c r="U15" s="43">
        <v>4.7685185199950004E-3</v>
      </c>
      <c r="V15" s="44">
        <v>4.7685185199950004E-3</v>
      </c>
      <c r="W15" s="45">
        <v>4.8495370356249996E-3</v>
      </c>
      <c r="X15" s="45">
        <v>4.8032407394200003E-3</v>
      </c>
      <c r="Y15" s="46">
        <v>4.8379629624829999E-3</v>
      </c>
      <c r="Z15" s="47">
        <v>5.0694444435070004E-3</v>
      </c>
      <c r="AA15" s="48">
        <v>4.8263888893420002E-3</v>
      </c>
      <c r="AB15" s="49">
        <v>4.8611111124049998E-3</v>
      </c>
      <c r="AC15" s="50">
        <v>4.8263888893420002E-3</v>
      </c>
      <c r="AD15" s="51">
        <v>5.0810185202859997E-3</v>
      </c>
      <c r="AE15" s="211"/>
      <c r="AF15" s="211">
        <v>4.7916666662789998E-3</v>
      </c>
      <c r="AG15" s="212">
        <v>4.8611111124049998E-3</v>
      </c>
      <c r="AH15" s="32">
        <v>4.8958333318299997E-3</v>
      </c>
      <c r="AI15" s="33"/>
      <c r="AJ15" s="33">
        <v>4.7685185199950004E-3</v>
      </c>
      <c r="AK15" s="34">
        <v>5.0694444435070004E-3</v>
      </c>
      <c r="AL15" s="47">
        <v>5.0000000010190001E-3</v>
      </c>
      <c r="AM15" s="49">
        <v>4.687500000728E-3</v>
      </c>
      <c r="AN15" s="49">
        <v>4.664351850806E-3</v>
      </c>
      <c r="AO15" s="50">
        <v>4.8495370356249996E-3</v>
      </c>
      <c r="AP15" s="213">
        <v>5.4629629630650002E-3</v>
      </c>
      <c r="AQ15" s="214">
        <v>4.8611111124049998E-3</v>
      </c>
      <c r="AR15" s="214"/>
      <c r="AS15" s="215">
        <v>4.7800925931370001E-3</v>
      </c>
      <c r="AT15" s="216">
        <v>4.7685185199950004E-3</v>
      </c>
      <c r="AU15" s="217">
        <v>4.8958333318299997E-3</v>
      </c>
      <c r="AV15" s="217">
        <v>4.9189814817510004E-3</v>
      </c>
      <c r="AW15" s="218">
        <v>4.8611111124049998E-3</v>
      </c>
      <c r="AX15" s="288">
        <v>4.6990740738689996E-3</v>
      </c>
      <c r="AY15" s="289">
        <v>4.687500000728E-3</v>
      </c>
      <c r="AZ15" s="289">
        <v>4.7453703700739997E-3</v>
      </c>
      <c r="BA15" s="290">
        <v>4.6527777776650004E-3</v>
      </c>
      <c r="BB15" s="219">
        <v>4.9768518518518521E-3</v>
      </c>
      <c r="BC15" s="220">
        <v>4.7106481481481478E-3</v>
      </c>
      <c r="BD15" s="220">
        <v>4.9884259259259265E-3</v>
      </c>
      <c r="BE15" s="221">
        <v>4.8611111111111112E-3</v>
      </c>
      <c r="BF15" s="222"/>
      <c r="BG15" s="223"/>
      <c r="BH15" s="223"/>
      <c r="BI15" s="224"/>
      <c r="BJ15" s="349"/>
      <c r="BK15" s="350"/>
      <c r="BL15" s="350"/>
      <c r="BM15" s="351"/>
    </row>
    <row r="16" spans="1:65">
      <c r="A16" s="325" t="s">
        <v>29</v>
      </c>
      <c r="B16" s="321">
        <f t="shared" si="0"/>
        <v>4.6064814814600003E-3</v>
      </c>
      <c r="C16" s="31">
        <f t="shared" si="1"/>
        <v>4.8165954419976936E-3</v>
      </c>
      <c r="D16" s="326"/>
      <c r="E16" s="317">
        <v>5.3935185169390002E-3</v>
      </c>
      <c r="F16" s="270">
        <v>4.687500000728E-3</v>
      </c>
      <c r="G16" s="271">
        <v>4.733796296932E-3</v>
      </c>
      <c r="H16" s="32">
        <v>4.7685185199950004E-3</v>
      </c>
      <c r="I16" s="33">
        <v>4.7106481470110002E-3</v>
      </c>
      <c r="J16" s="34">
        <v>4.687500000728E-3</v>
      </c>
      <c r="K16" s="35">
        <v>4.8611111124049998E-3</v>
      </c>
      <c r="L16" s="36">
        <v>4.8263888893420002E-3</v>
      </c>
      <c r="M16" s="36">
        <v>4.8263888893420002E-3</v>
      </c>
      <c r="N16" s="37">
        <v>4.7800925931370001E-3</v>
      </c>
      <c r="O16" s="38">
        <v>4.9652777779559997E-3</v>
      </c>
      <c r="P16" s="39">
        <v>4.6064814814600003E-3</v>
      </c>
      <c r="Q16" s="40">
        <v>4.7685185199950004E-3</v>
      </c>
      <c r="R16" s="41"/>
      <c r="S16" s="42"/>
      <c r="T16" s="42"/>
      <c r="U16" s="43"/>
      <c r="V16" s="44"/>
      <c r="W16" s="45"/>
      <c r="X16" s="45"/>
      <c r="Y16" s="46"/>
      <c r="Z16" s="47"/>
      <c r="AA16" s="48"/>
      <c r="AB16" s="49"/>
      <c r="AC16" s="50"/>
      <c r="AD16" s="51"/>
      <c r="AE16" s="211"/>
      <c r="AF16" s="211"/>
      <c r="AG16" s="212"/>
      <c r="AH16" s="32"/>
      <c r="AI16" s="33"/>
      <c r="AJ16" s="33"/>
      <c r="AK16" s="34"/>
      <c r="AL16" s="47"/>
      <c r="AM16" s="49"/>
      <c r="AN16" s="49"/>
      <c r="AO16" s="50"/>
      <c r="AP16" s="213"/>
      <c r="AQ16" s="214"/>
      <c r="AR16" s="214"/>
      <c r="AS16" s="215"/>
      <c r="AT16" s="216"/>
      <c r="AU16" s="217"/>
      <c r="AV16" s="217"/>
      <c r="AW16" s="218"/>
      <c r="AX16" s="288"/>
      <c r="AY16" s="289"/>
      <c r="AZ16" s="289"/>
      <c r="BA16" s="290"/>
      <c r="BB16" s="219"/>
      <c r="BC16" s="220"/>
      <c r="BD16" s="220"/>
      <c r="BE16" s="221"/>
      <c r="BF16" s="222"/>
      <c r="BG16" s="223"/>
      <c r="BH16" s="223"/>
      <c r="BI16" s="224"/>
      <c r="BJ16" s="349"/>
      <c r="BK16" s="350"/>
      <c r="BL16" s="350"/>
      <c r="BM16" s="351"/>
    </row>
    <row r="17" spans="1:65">
      <c r="A17" s="325" t="s">
        <v>30</v>
      </c>
      <c r="B17" s="321">
        <f t="shared" si="0"/>
        <v>4.5370370353340003E-3</v>
      </c>
      <c r="C17" s="31">
        <f t="shared" si="1"/>
        <v>4.7472993822641673E-3</v>
      </c>
      <c r="D17" s="326"/>
      <c r="E17" s="317">
        <v>5.0231481473020003E-3</v>
      </c>
      <c r="F17" s="270">
        <v>4.8958333318299997E-3</v>
      </c>
      <c r="G17" s="271">
        <v>4.6990740738689996E-3</v>
      </c>
      <c r="H17" s="32">
        <v>4.7685185199950004E-3</v>
      </c>
      <c r="I17" s="33">
        <v>4.8032407394200003E-3</v>
      </c>
      <c r="J17" s="34">
        <v>4.5949074083179997E-3</v>
      </c>
      <c r="K17" s="35">
        <v>4.9652777779559997E-3</v>
      </c>
      <c r="L17" s="36">
        <v>4.5601851852550002E-3</v>
      </c>
      <c r="M17" s="36">
        <v>4.5833333315389996E-3</v>
      </c>
      <c r="N17" s="37">
        <v>4.5370370353340003E-3</v>
      </c>
      <c r="O17" s="38"/>
      <c r="P17" s="39">
        <v>4.9768518510970002E-3</v>
      </c>
      <c r="Q17" s="40">
        <v>4.5601851852550002E-3</v>
      </c>
      <c r="R17" s="41"/>
      <c r="S17" s="42"/>
      <c r="T17" s="42"/>
      <c r="U17" s="43"/>
      <c r="V17" s="44"/>
      <c r="W17" s="45"/>
      <c r="X17" s="45"/>
      <c r="Y17" s="46"/>
      <c r="Z17" s="47"/>
      <c r="AA17" s="48"/>
      <c r="AB17" s="49"/>
      <c r="AC17" s="50"/>
      <c r="AD17" s="51"/>
      <c r="AE17" s="211"/>
      <c r="AF17" s="211"/>
      <c r="AG17" s="212"/>
      <c r="AH17" s="32"/>
      <c r="AI17" s="33"/>
      <c r="AJ17" s="33"/>
      <c r="AK17" s="34"/>
      <c r="AL17" s="47"/>
      <c r="AM17" s="49"/>
      <c r="AN17" s="49"/>
      <c r="AO17" s="50"/>
      <c r="AP17" s="213"/>
      <c r="AQ17" s="214"/>
      <c r="AR17" s="214"/>
      <c r="AS17" s="215"/>
      <c r="AT17" s="216"/>
      <c r="AU17" s="217"/>
      <c r="AV17" s="217"/>
      <c r="AW17" s="218"/>
      <c r="AX17" s="288"/>
      <c r="AY17" s="289"/>
      <c r="AZ17" s="289"/>
      <c r="BA17" s="290"/>
      <c r="BB17" s="219"/>
      <c r="BC17" s="220"/>
      <c r="BD17" s="220"/>
      <c r="BE17" s="221"/>
      <c r="BF17" s="222"/>
      <c r="BG17" s="223"/>
      <c r="BH17" s="223"/>
      <c r="BI17" s="224"/>
      <c r="BJ17" s="349"/>
      <c r="BK17" s="350"/>
      <c r="BL17" s="350"/>
      <c r="BM17" s="351"/>
    </row>
    <row r="18" spans="1:65" ht="13.5" thickBot="1">
      <c r="A18" s="327" t="s">
        <v>31</v>
      </c>
      <c r="B18" s="333">
        <f t="shared" si="0"/>
        <v>4.2129629629629626E-3</v>
      </c>
      <c r="C18" s="328">
        <f t="shared" si="1"/>
        <v>4.5935295410755401E-3</v>
      </c>
      <c r="D18" s="329">
        <f t="shared" si="2"/>
        <v>4.5563271598487078E-3</v>
      </c>
      <c r="E18" s="318">
        <v>5.0231481473020003E-3</v>
      </c>
      <c r="F18" s="272">
        <v>4.3518518505149999E-3</v>
      </c>
      <c r="G18" s="273"/>
      <c r="H18" s="225">
        <v>4.5138888890510001E-3</v>
      </c>
      <c r="I18" s="226"/>
      <c r="J18" s="227"/>
      <c r="K18" s="228">
        <v>4.6527777776650004E-3</v>
      </c>
      <c r="L18" s="229"/>
      <c r="M18" s="229">
        <v>4.247685184964E-3</v>
      </c>
      <c r="N18" s="230"/>
      <c r="O18" s="231">
        <v>4.4560185197040003E-3</v>
      </c>
      <c r="P18" s="232"/>
      <c r="Q18" s="233">
        <v>4.6064814814600003E-3</v>
      </c>
      <c r="R18" s="234">
        <v>4.7916666662789998E-3</v>
      </c>
      <c r="S18" s="235">
        <v>4.6412037045229998E-3</v>
      </c>
      <c r="T18" s="235">
        <v>4.8032407394200003E-3</v>
      </c>
      <c r="U18" s="236">
        <v>4.5254629621919997E-3</v>
      </c>
      <c r="V18" s="237">
        <v>4.4212962966409999E-3</v>
      </c>
      <c r="W18" s="238">
        <v>4.4328703697829996E-3</v>
      </c>
      <c r="X18" s="238">
        <v>4.5833333315389996E-3</v>
      </c>
      <c r="Y18" s="239">
        <v>4.733796296932E-3</v>
      </c>
      <c r="Z18" s="240"/>
      <c r="AA18" s="241">
        <v>4.7106481470110002E-3</v>
      </c>
      <c r="AB18" s="242">
        <v>4.6296296313810001E-3</v>
      </c>
      <c r="AC18" s="243">
        <v>4.664351850806E-3</v>
      </c>
      <c r="AD18" s="244">
        <v>4.884259258688E-3</v>
      </c>
      <c r="AE18" s="245"/>
      <c r="AF18" s="245">
        <v>4.5717592583969999E-3</v>
      </c>
      <c r="AG18" s="246">
        <v>4.6296296313810001E-3</v>
      </c>
      <c r="AH18" s="225">
        <v>4.5949074083179997E-3</v>
      </c>
      <c r="AI18" s="226"/>
      <c r="AJ18" s="226">
        <v>4.4791666659879997E-3</v>
      </c>
      <c r="AK18" s="227">
        <v>4.9652777779559997E-3</v>
      </c>
      <c r="AL18" s="240">
        <v>5.4050925937190004E-3</v>
      </c>
      <c r="AM18" s="242">
        <v>4.4444444429250001E-3</v>
      </c>
      <c r="AN18" s="242">
        <v>4.5717592583969999E-3</v>
      </c>
      <c r="AO18" s="243">
        <v>4.5370370353340003E-3</v>
      </c>
      <c r="AP18" s="247"/>
      <c r="AQ18" s="248">
        <v>4.6412037045229998E-3</v>
      </c>
      <c r="AR18" s="248"/>
      <c r="AS18" s="249">
        <v>4.5717592583969999E-3</v>
      </c>
      <c r="AT18" s="250">
        <v>4.5023148159090004E-3</v>
      </c>
      <c r="AU18" s="251">
        <v>4.4907407391290002E-3</v>
      </c>
      <c r="AV18" s="251">
        <v>4.4444444429250001E-3</v>
      </c>
      <c r="AW18" s="252">
        <v>4.5833333315389996E-3</v>
      </c>
      <c r="AX18" s="291">
        <v>4.4328703697829996E-3</v>
      </c>
      <c r="AY18" s="292">
        <v>4.4444444429250001E-3</v>
      </c>
      <c r="AZ18" s="292">
        <v>4.2592592581059997E-3</v>
      </c>
      <c r="BA18" s="293">
        <v>4.4444444429250001E-3</v>
      </c>
      <c r="BB18" s="253">
        <v>4.6296296296296302E-3</v>
      </c>
      <c r="BC18" s="254">
        <v>4.2129629629629626E-3</v>
      </c>
      <c r="BD18" s="254">
        <v>4.8032407407407407E-3</v>
      </c>
      <c r="BE18" s="255">
        <v>4.5949074074074078E-3</v>
      </c>
      <c r="BF18" s="256"/>
      <c r="BG18" s="257"/>
      <c r="BH18" s="257"/>
      <c r="BI18" s="258"/>
      <c r="BJ18" s="352"/>
      <c r="BK18" s="353"/>
      <c r="BL18" s="353"/>
      <c r="BM18" s="354"/>
    </row>
    <row r="19" spans="1:65">
      <c r="A19" s="322"/>
      <c r="B19" s="316"/>
      <c r="C19" s="323"/>
      <c r="D19" s="324"/>
      <c r="E19" s="317"/>
      <c r="F19" s="270"/>
      <c r="G19" s="271"/>
      <c r="H19" s="32"/>
      <c r="I19" s="33"/>
      <c r="J19" s="34"/>
      <c r="K19" s="35"/>
      <c r="L19" s="36"/>
      <c r="M19" s="36"/>
      <c r="N19" s="37"/>
      <c r="O19" s="38"/>
      <c r="P19" s="39"/>
      <c r="Q19" s="40"/>
      <c r="R19" s="41"/>
      <c r="S19" s="42"/>
      <c r="T19" s="42"/>
      <c r="U19" s="43"/>
      <c r="V19" s="44"/>
      <c r="W19" s="45"/>
      <c r="X19" s="45"/>
      <c r="Y19" s="46"/>
      <c r="Z19" s="47"/>
      <c r="AA19" s="48"/>
      <c r="AB19" s="49"/>
      <c r="AC19" s="50"/>
      <c r="AD19" s="51"/>
      <c r="AE19" s="211"/>
      <c r="AF19" s="211"/>
      <c r="AG19" s="212"/>
      <c r="AH19" s="32"/>
      <c r="AI19" s="33"/>
      <c r="AJ19" s="33"/>
      <c r="AK19" s="34"/>
      <c r="AL19" s="47"/>
      <c r="AM19" s="49"/>
      <c r="AN19" s="49"/>
      <c r="AO19" s="50"/>
      <c r="AP19" s="213"/>
      <c r="AQ19" s="214"/>
      <c r="AR19" s="214"/>
      <c r="AS19" s="215"/>
      <c r="AT19" s="216"/>
      <c r="AU19" s="217"/>
      <c r="AV19" s="217"/>
      <c r="AW19" s="218"/>
      <c r="AX19" s="288"/>
      <c r="AY19" s="289"/>
      <c r="AZ19" s="289"/>
      <c r="BA19" s="290"/>
      <c r="BB19" s="219"/>
      <c r="BC19" s="220"/>
      <c r="BD19" s="220"/>
      <c r="BE19" s="221"/>
      <c r="BF19" s="222"/>
      <c r="BG19" s="223"/>
      <c r="BH19" s="223"/>
      <c r="BI19" s="224"/>
      <c r="BJ19" s="349"/>
      <c r="BK19" s="350"/>
      <c r="BL19" s="350"/>
      <c r="BM19" s="351"/>
    </row>
    <row r="20" spans="1:65">
      <c r="A20" s="325" t="s">
        <v>32</v>
      </c>
      <c r="B20" s="321">
        <f t="shared" si="0"/>
        <v>4.6296296313810001E-3</v>
      </c>
      <c r="C20" s="31">
        <f t="shared" si="1"/>
        <v>4.8523715042636095E-3</v>
      </c>
      <c r="D20" s="326">
        <f t="shared" si="2"/>
        <v>4.8428362573045714E-3</v>
      </c>
      <c r="E20" s="317">
        <v>5.1620370359159997E-3</v>
      </c>
      <c r="F20" s="270">
        <v>4.687500000728E-3</v>
      </c>
      <c r="G20" s="271">
        <v>4.8032407394200003E-3</v>
      </c>
      <c r="H20" s="32">
        <v>4.8263888893420002E-3</v>
      </c>
      <c r="I20" s="33">
        <v>4.6296296313810001E-3</v>
      </c>
      <c r="J20" s="34">
        <v>4.7222222237910004E-3</v>
      </c>
      <c r="K20" s="35">
        <v>5.1851851858369996E-3</v>
      </c>
      <c r="L20" s="36">
        <v>4.7106481470110002E-3</v>
      </c>
      <c r="M20" s="36">
        <v>4.7916666662789998E-3</v>
      </c>
      <c r="N20" s="37">
        <v>4.8611111124049998E-3</v>
      </c>
      <c r="O20" s="38">
        <v>4.8148148161999997E-3</v>
      </c>
      <c r="P20" s="39">
        <v>4.6412037045229998E-3</v>
      </c>
      <c r="Q20" s="40">
        <v>4.7453703700739997E-3</v>
      </c>
      <c r="R20" s="41">
        <v>4.953703704814E-3</v>
      </c>
      <c r="S20" s="42"/>
      <c r="T20" s="42">
        <v>5.0462962972230001E-3</v>
      </c>
      <c r="U20" s="43">
        <v>4.6990740738689996E-3</v>
      </c>
      <c r="V20" s="44">
        <v>4.7685185199950004E-3</v>
      </c>
      <c r="W20" s="45">
        <v>4.7569444432160003E-3</v>
      </c>
      <c r="X20" s="45">
        <v>4.8495370356249996E-3</v>
      </c>
      <c r="Y20" s="46">
        <v>4.7569444432160003E-3</v>
      </c>
      <c r="Z20" s="47">
        <v>4.9884259242389999E-3</v>
      </c>
      <c r="AA20" s="48">
        <v>4.8495370356249996E-3</v>
      </c>
      <c r="AB20" s="49">
        <v>4.9074074086089998E-3</v>
      </c>
      <c r="AC20" s="50">
        <v>4.7800925931370001E-3</v>
      </c>
      <c r="AD20" s="51">
        <v>5.3587962975140003E-3</v>
      </c>
      <c r="AE20" s="211"/>
      <c r="AF20" s="211">
        <v>4.9074074086089998E-3</v>
      </c>
      <c r="AG20" s="212">
        <v>4.8148148161999997E-3</v>
      </c>
      <c r="AH20" s="32">
        <v>4.7453703700739997E-3</v>
      </c>
      <c r="AI20" s="33"/>
      <c r="AJ20" s="33">
        <v>4.7569444432160003E-3</v>
      </c>
      <c r="AK20" s="34">
        <v>5.2314814820419997E-3</v>
      </c>
      <c r="AL20" s="47">
        <v>5.1157407397109996E-3</v>
      </c>
      <c r="AM20" s="49">
        <v>4.9305555548930001E-3</v>
      </c>
      <c r="AN20" s="49">
        <v>4.687500000728E-3</v>
      </c>
      <c r="AO20" s="50">
        <v>4.7569444432160003E-3</v>
      </c>
      <c r="AP20" s="213">
        <v>5.3935185169390002E-3</v>
      </c>
      <c r="AQ20" s="214">
        <v>4.8148148161999997E-3</v>
      </c>
      <c r="AR20" s="214"/>
      <c r="AS20" s="215">
        <v>4.6990740738689996E-3</v>
      </c>
      <c r="AT20" s="216">
        <v>4.8611111124049998E-3</v>
      </c>
      <c r="AU20" s="217">
        <v>5.1967592589790002E-3</v>
      </c>
      <c r="AV20" s="217">
        <v>4.687500000728E-3</v>
      </c>
      <c r="AW20" s="218">
        <v>4.733796296932E-3</v>
      </c>
      <c r="AX20" s="288">
        <v>4.733796296932E-3</v>
      </c>
      <c r="AY20" s="289">
        <v>4.664351850806E-3</v>
      </c>
      <c r="AZ20" s="289">
        <v>4.7222222237910004E-3</v>
      </c>
      <c r="BA20" s="290">
        <v>4.664351850806E-3</v>
      </c>
      <c r="BB20" s="219">
        <v>4.8842592592592592E-3</v>
      </c>
      <c r="BC20" s="220">
        <v>4.6874999999999998E-3</v>
      </c>
      <c r="BD20" s="220">
        <v>5.0347222222222225E-3</v>
      </c>
      <c r="BE20" s="221">
        <v>4.7453703703703703E-3</v>
      </c>
      <c r="BF20" s="222"/>
      <c r="BG20" s="223"/>
      <c r="BH20" s="223"/>
      <c r="BI20" s="224"/>
      <c r="BJ20" s="349"/>
      <c r="BK20" s="350"/>
      <c r="BL20" s="350"/>
      <c r="BM20" s="351"/>
    </row>
    <row r="21" spans="1:65">
      <c r="A21" s="325" t="s">
        <v>17</v>
      </c>
      <c r="B21" s="321">
        <f t="shared" si="0"/>
        <v>4.4791666659879997E-3</v>
      </c>
      <c r="C21" s="31">
        <f t="shared" si="1"/>
        <v>4.7312499998009606E-3</v>
      </c>
      <c r="D21" s="326">
        <f t="shared" si="2"/>
        <v>4.8257797267747321E-3</v>
      </c>
      <c r="E21" s="317">
        <v>4.8958333318299997E-3</v>
      </c>
      <c r="F21" s="270">
        <v>4.664351850806E-3</v>
      </c>
      <c r="G21" s="271">
        <v>4.6759259275860002E-3</v>
      </c>
      <c r="H21" s="32">
        <v>4.5601851852550002E-3</v>
      </c>
      <c r="I21" s="33">
        <v>4.6990740738689996E-3</v>
      </c>
      <c r="J21" s="34">
        <v>4.618055554602E-3</v>
      </c>
      <c r="K21" s="35">
        <v>4.7800925931370001E-3</v>
      </c>
      <c r="L21" s="36">
        <v>4.5601851852550002E-3</v>
      </c>
      <c r="M21" s="36">
        <v>4.6064814814600003E-3</v>
      </c>
      <c r="N21" s="37">
        <v>4.4791666659879997E-3</v>
      </c>
      <c r="O21" s="38">
        <v>4.618055554602E-3</v>
      </c>
      <c r="P21" s="39">
        <v>4.7569444432160003E-3</v>
      </c>
      <c r="Q21" s="40">
        <v>4.5949074083179997E-3</v>
      </c>
      <c r="R21" s="41">
        <v>4.6990740738689996E-3</v>
      </c>
      <c r="S21" s="42">
        <v>4.5370370353340003E-3</v>
      </c>
      <c r="T21" s="42">
        <v>5.0115740741599997E-3</v>
      </c>
      <c r="U21" s="43">
        <v>4.5717592583969999E-3</v>
      </c>
      <c r="V21" s="44">
        <v>4.6759259275860002E-3</v>
      </c>
      <c r="W21" s="45">
        <v>4.5370370353340003E-3</v>
      </c>
      <c r="X21" s="45">
        <v>4.5949074083179997E-3</v>
      </c>
      <c r="Y21" s="46">
        <v>4.5833333315389996E-3</v>
      </c>
      <c r="Z21" s="47">
        <v>4.5486111121139997E-3</v>
      </c>
      <c r="AA21" s="48">
        <v>4.664351850806E-3</v>
      </c>
      <c r="AB21" s="49">
        <v>4.664351850806E-3</v>
      </c>
      <c r="AC21" s="50">
        <v>4.5486111121139997E-3</v>
      </c>
      <c r="AD21" s="51">
        <v>5.0694444435070004E-3</v>
      </c>
      <c r="AE21" s="211"/>
      <c r="AF21" s="211">
        <v>4.6412037045229998E-3</v>
      </c>
      <c r="AG21" s="212">
        <v>4.7222222237910004E-3</v>
      </c>
      <c r="AH21" s="32">
        <v>4.6412037045229998E-3</v>
      </c>
      <c r="AI21" s="33"/>
      <c r="AJ21" s="33">
        <v>4.5254629621919997E-3</v>
      </c>
      <c r="AK21" s="34">
        <v>5.1273148164909998E-3</v>
      </c>
      <c r="AL21" s="47">
        <v>5.3472222207350002E-3</v>
      </c>
      <c r="AM21" s="49">
        <v>4.5370370353340003E-3</v>
      </c>
      <c r="AN21" s="49">
        <v>4.8379629624829999E-3</v>
      </c>
      <c r="AO21" s="50">
        <v>4.5254629621919997E-3</v>
      </c>
      <c r="AP21" s="213">
        <v>5.034722220444E-3</v>
      </c>
      <c r="AQ21" s="214">
        <v>4.6296296313810001E-3</v>
      </c>
      <c r="AR21" s="214"/>
      <c r="AS21" s="215">
        <v>4.687500000728E-3</v>
      </c>
      <c r="AT21" s="216">
        <v>4.5601851852550002E-3</v>
      </c>
      <c r="AU21" s="217">
        <v>5.2662037051050001E-3</v>
      </c>
      <c r="AV21" s="217">
        <v>4.7569444432160003E-3</v>
      </c>
      <c r="AW21" s="218">
        <v>4.5717592583969999E-3</v>
      </c>
      <c r="AX21" s="288">
        <v>4.9074074086089998E-3</v>
      </c>
      <c r="AY21" s="289">
        <v>4.8958333318299997E-3</v>
      </c>
      <c r="AZ21" s="289">
        <v>4.8726851855460003E-3</v>
      </c>
      <c r="BA21" s="290">
        <v>4.5833333315389996E-3</v>
      </c>
      <c r="BB21" s="219">
        <v>5.0578703703703706E-3</v>
      </c>
      <c r="BC21" s="220">
        <v>4.7106481481481478E-3</v>
      </c>
      <c r="BD21" s="220">
        <v>5.3009259259259251E-3</v>
      </c>
      <c r="BE21" s="221">
        <v>4.6064814814814814E-3</v>
      </c>
      <c r="BF21" s="222"/>
      <c r="BG21" s="223"/>
      <c r="BH21" s="223"/>
      <c r="BI21" s="224"/>
      <c r="BJ21" s="349"/>
      <c r="BK21" s="350"/>
      <c r="BL21" s="350"/>
      <c r="BM21" s="351"/>
    </row>
    <row r="22" spans="1:65">
      <c r="A22" s="325" t="s">
        <v>33</v>
      </c>
      <c r="B22" s="321">
        <f t="shared" si="0"/>
        <v>4.39814814672E-3</v>
      </c>
      <c r="C22" s="31">
        <f t="shared" si="1"/>
        <v>4.6522955246862526E-3</v>
      </c>
      <c r="D22" s="326">
        <f t="shared" si="2"/>
        <v>4.6704793023443613E-3</v>
      </c>
      <c r="E22" s="317">
        <v>4.9652777779559997E-3</v>
      </c>
      <c r="F22" s="270">
        <v>4.4791666659879997E-3</v>
      </c>
      <c r="G22" s="271">
        <v>4.6296296313810001E-3</v>
      </c>
      <c r="H22" s="32">
        <v>4.6064814814600003E-3</v>
      </c>
      <c r="I22" s="33">
        <v>4.4791666659879997E-3</v>
      </c>
      <c r="J22" s="34">
        <v>4.5254629621919997E-3</v>
      </c>
      <c r="K22" s="35">
        <v>4.8611111124049998E-3</v>
      </c>
      <c r="L22" s="36">
        <v>4.4907407391290002E-3</v>
      </c>
      <c r="M22" s="36">
        <v>4.5949074083179997E-3</v>
      </c>
      <c r="N22" s="37">
        <v>4.5601851852550002E-3</v>
      </c>
      <c r="O22" s="38">
        <v>4.687500000728E-3</v>
      </c>
      <c r="P22" s="39">
        <v>4.4444444429250001E-3</v>
      </c>
      <c r="Q22" s="40">
        <v>4.6412037045229998E-3</v>
      </c>
      <c r="R22" s="41">
        <v>4.733796296932E-3</v>
      </c>
      <c r="S22" s="42">
        <v>4.5486111121139997E-3</v>
      </c>
      <c r="T22" s="42">
        <v>4.8611111124049998E-3</v>
      </c>
      <c r="U22" s="43">
        <v>4.5023148159090004E-3</v>
      </c>
      <c r="V22" s="44">
        <v>4.5949074083179997E-3</v>
      </c>
      <c r="W22" s="45">
        <v>4.6064814814600003E-3</v>
      </c>
      <c r="X22" s="45">
        <v>4.5601851852550002E-3</v>
      </c>
      <c r="Y22" s="46">
        <v>4.5717592583969999E-3</v>
      </c>
      <c r="Z22" s="47">
        <v>4.687500000728E-3</v>
      </c>
      <c r="AA22" s="48">
        <v>4.5949074083179997E-3</v>
      </c>
      <c r="AB22" s="49">
        <v>4.6296296313810001E-3</v>
      </c>
      <c r="AC22" s="50">
        <v>4.5254629621919997E-3</v>
      </c>
      <c r="AD22" s="51">
        <v>4.9421296280339998E-3</v>
      </c>
      <c r="AE22" s="211"/>
      <c r="AF22" s="211">
        <v>4.687500000728E-3</v>
      </c>
      <c r="AG22" s="212">
        <v>4.6527777776650004E-3</v>
      </c>
      <c r="AH22" s="32">
        <v>4.6296296313810001E-3</v>
      </c>
      <c r="AI22" s="33"/>
      <c r="AJ22" s="33">
        <v>4.6527777776650004E-3</v>
      </c>
      <c r="AK22" s="34">
        <v>4.9652777779559997E-3</v>
      </c>
      <c r="AL22" s="47">
        <v>4.9421296280339998E-3</v>
      </c>
      <c r="AM22" s="49"/>
      <c r="AN22" s="49">
        <v>4.5717592583969999E-3</v>
      </c>
      <c r="AO22" s="50">
        <v>4.5138888890510001E-3</v>
      </c>
      <c r="AP22" s="213">
        <v>5.1157407397109996E-3</v>
      </c>
      <c r="AQ22" s="214">
        <v>4.6990740738689996E-3</v>
      </c>
      <c r="AR22" s="214"/>
      <c r="AS22" s="215">
        <v>4.5717592583969999E-3</v>
      </c>
      <c r="AT22" s="216">
        <v>4.664351850806E-3</v>
      </c>
      <c r="AU22" s="217">
        <v>4.9189814817510004E-3</v>
      </c>
      <c r="AV22" s="217">
        <v>4.39814814672E-3</v>
      </c>
      <c r="AW22" s="218">
        <v>4.467592592846E-3</v>
      </c>
      <c r="AX22" s="288">
        <v>4.5833333315389996E-3</v>
      </c>
      <c r="AY22" s="289">
        <v>4.6759259275860002E-3</v>
      </c>
      <c r="AZ22" s="289">
        <v>4.6527777776650004E-3</v>
      </c>
      <c r="BA22" s="290">
        <v>4.5370370353340003E-3</v>
      </c>
      <c r="BB22" s="219">
        <v>4.7685185185185183E-3</v>
      </c>
      <c r="BC22" s="220"/>
      <c r="BD22" s="220">
        <v>4.7916666666666672E-3</v>
      </c>
      <c r="BE22" s="221">
        <v>4.5254629629629629E-3</v>
      </c>
      <c r="BF22" s="222"/>
      <c r="BG22" s="223"/>
      <c r="BH22" s="223"/>
      <c r="BI22" s="224"/>
      <c r="BJ22" s="349"/>
      <c r="BK22" s="350"/>
      <c r="BL22" s="350"/>
      <c r="BM22" s="351"/>
    </row>
    <row r="23" spans="1:65">
      <c r="A23" s="325" t="s">
        <v>34</v>
      </c>
      <c r="B23" s="321">
        <f t="shared" si="0"/>
        <v>4.39814814672E-3</v>
      </c>
      <c r="C23" s="31">
        <f t="shared" si="1"/>
        <v>4.5325854695805389E-3</v>
      </c>
      <c r="D23" s="326">
        <f t="shared" si="2"/>
        <v>4.4097222235000002E-3</v>
      </c>
      <c r="E23" s="317">
        <v>4.7106481470110002E-3</v>
      </c>
      <c r="F23" s="270"/>
      <c r="G23" s="271"/>
      <c r="H23" s="32">
        <v>4.5833333315389996E-3</v>
      </c>
      <c r="I23" s="33"/>
      <c r="J23" s="34">
        <v>4.5138888890510001E-3</v>
      </c>
      <c r="K23" s="35">
        <v>4.664351850806E-3</v>
      </c>
      <c r="L23" s="36">
        <v>4.39814814672E-3</v>
      </c>
      <c r="M23" s="36">
        <v>4.467592592846E-3</v>
      </c>
      <c r="N23" s="37">
        <v>4.4328703697829996E-3</v>
      </c>
      <c r="O23" s="38">
        <v>4.4212962966409999E-3</v>
      </c>
      <c r="P23" s="39"/>
      <c r="Q23" s="40">
        <v>4.5370370353340003E-3</v>
      </c>
      <c r="R23" s="41"/>
      <c r="S23" s="42"/>
      <c r="T23" s="42">
        <v>4.7685185199950004E-3</v>
      </c>
      <c r="U23" s="43"/>
      <c r="V23" s="44"/>
      <c r="W23" s="45"/>
      <c r="X23" s="45"/>
      <c r="Y23" s="46"/>
      <c r="Z23" s="47">
        <v>4.5254629621919997E-3</v>
      </c>
      <c r="AA23" s="48"/>
      <c r="AB23" s="49"/>
      <c r="AC23" s="50"/>
      <c r="AD23" s="51"/>
      <c r="AE23" s="211"/>
      <c r="AF23" s="211"/>
      <c r="AG23" s="212"/>
      <c r="AH23" s="32"/>
      <c r="AI23" s="33"/>
      <c r="AJ23" s="33">
        <v>4.4907407391290002E-3</v>
      </c>
      <c r="AK23" s="34"/>
      <c r="AL23" s="47"/>
      <c r="AM23" s="49">
        <v>4.4097222235000002E-3</v>
      </c>
      <c r="AN23" s="49"/>
      <c r="AO23" s="50"/>
      <c r="AP23" s="213"/>
      <c r="AQ23" s="214"/>
      <c r="AR23" s="214"/>
      <c r="AS23" s="215"/>
      <c r="AT23" s="216"/>
      <c r="AU23" s="217"/>
      <c r="AV23" s="217"/>
      <c r="AW23" s="218"/>
      <c r="AX23" s="288"/>
      <c r="AY23" s="289"/>
      <c r="AZ23" s="289"/>
      <c r="BA23" s="290"/>
      <c r="BB23" s="219"/>
      <c r="BC23" s="220"/>
      <c r="BD23" s="220"/>
      <c r="BE23" s="221"/>
      <c r="BF23" s="222"/>
      <c r="BG23" s="223"/>
      <c r="BH23" s="223"/>
      <c r="BI23" s="224"/>
      <c r="BJ23" s="349"/>
      <c r="BK23" s="350"/>
      <c r="BL23" s="350"/>
      <c r="BM23" s="351"/>
    </row>
    <row r="24" spans="1:65">
      <c r="A24" s="325" t="s">
        <v>35</v>
      </c>
      <c r="B24" s="321">
        <f t="shared" si="0"/>
        <v>4.6527777776650004E-3</v>
      </c>
      <c r="C24" s="31">
        <f t="shared" si="1"/>
        <v>4.9211347976873231E-3</v>
      </c>
      <c r="D24" s="326">
        <f t="shared" si="2"/>
        <v>4.901279956418229E-3</v>
      </c>
      <c r="E24" s="317">
        <v>4.9768518510970002E-3</v>
      </c>
      <c r="F24" s="270">
        <v>5.0231481473020003E-3</v>
      </c>
      <c r="G24" s="271">
        <v>4.9768518510970002E-3</v>
      </c>
      <c r="H24" s="32">
        <v>4.953703704814E-3</v>
      </c>
      <c r="I24" s="33">
        <v>4.8611111124049998E-3</v>
      </c>
      <c r="J24" s="34">
        <v>4.733796296932E-3</v>
      </c>
      <c r="K24" s="35">
        <v>5.0810185202859997E-3</v>
      </c>
      <c r="L24" s="36">
        <v>4.8379629624829999E-3</v>
      </c>
      <c r="M24" s="36">
        <v>5.1851851858369996E-3</v>
      </c>
      <c r="N24" s="37">
        <v>4.687500000728E-3</v>
      </c>
      <c r="O24" s="38">
        <v>4.8611111124049998E-3</v>
      </c>
      <c r="P24" s="39">
        <v>4.7916666662789998E-3</v>
      </c>
      <c r="Q24" s="40">
        <v>4.8611111124049998E-3</v>
      </c>
      <c r="R24" s="41">
        <v>4.8726851855460003E-3</v>
      </c>
      <c r="S24" s="42">
        <v>4.8379629624829999E-3</v>
      </c>
      <c r="T24" s="42"/>
      <c r="U24" s="43"/>
      <c r="V24" s="44">
        <v>4.8379629624829999E-3</v>
      </c>
      <c r="W24" s="45">
        <v>4.7916666662789998E-3</v>
      </c>
      <c r="X24" s="45">
        <v>4.953703704814E-3</v>
      </c>
      <c r="Y24" s="46">
        <v>4.9305555548930001E-3</v>
      </c>
      <c r="Z24" s="47">
        <v>5.2893518513880003E-3</v>
      </c>
      <c r="AA24" s="48">
        <v>4.9652777779559997E-3</v>
      </c>
      <c r="AB24" s="49">
        <v>5.0462962972230001E-3</v>
      </c>
      <c r="AC24" s="50">
        <v>5.0000000010190001E-3</v>
      </c>
      <c r="AD24" s="51">
        <v>5.1157407397109996E-3</v>
      </c>
      <c r="AE24" s="211"/>
      <c r="AF24" s="211"/>
      <c r="AG24" s="212">
        <v>4.9768518510970002E-3</v>
      </c>
      <c r="AH24" s="32">
        <v>4.8379629624829999E-3</v>
      </c>
      <c r="AI24" s="33"/>
      <c r="AJ24" s="33"/>
      <c r="AK24" s="34"/>
      <c r="AL24" s="47">
        <v>5.1620370359159997E-3</v>
      </c>
      <c r="AM24" s="49">
        <v>4.8611111124049998E-3</v>
      </c>
      <c r="AN24" s="49">
        <v>4.7453703700739997E-3</v>
      </c>
      <c r="AO24" s="50">
        <v>4.9305555548930001E-3</v>
      </c>
      <c r="AP24" s="213">
        <v>5.636574074742E-3</v>
      </c>
      <c r="AQ24" s="214">
        <v>4.9884259242389999E-3</v>
      </c>
      <c r="AR24" s="214"/>
      <c r="AS24" s="215">
        <v>4.7685185199950004E-3</v>
      </c>
      <c r="AT24" s="216"/>
      <c r="AU24" s="217"/>
      <c r="AV24" s="217">
        <v>4.9421296280339998E-3</v>
      </c>
      <c r="AW24" s="218">
        <v>4.7222222237910004E-3</v>
      </c>
      <c r="AX24" s="288">
        <v>4.687500000728E-3</v>
      </c>
      <c r="AY24" s="289">
        <v>4.6527777776650004E-3</v>
      </c>
      <c r="AZ24" s="289">
        <v>4.7453703700739997E-3</v>
      </c>
      <c r="BA24" s="290">
        <v>4.6527777776650004E-3</v>
      </c>
      <c r="BB24" s="219">
        <v>5.0000000000000001E-3</v>
      </c>
      <c r="BC24" s="220">
        <v>4.8263888888888887E-3</v>
      </c>
      <c r="BD24" s="220">
        <v>5.1967592592592595E-3</v>
      </c>
      <c r="BE24" s="221">
        <v>4.8032407407407407E-3</v>
      </c>
      <c r="BF24" s="222"/>
      <c r="BG24" s="223"/>
      <c r="BH24" s="223"/>
      <c r="BI24" s="224"/>
      <c r="BJ24" s="349"/>
      <c r="BK24" s="350"/>
      <c r="BL24" s="350"/>
      <c r="BM24" s="351"/>
    </row>
    <row r="25" spans="1:65">
      <c r="A25" s="325" t="s">
        <v>36</v>
      </c>
      <c r="B25" s="321">
        <f t="shared" si="0"/>
        <v>4.5833333315389996E-3</v>
      </c>
      <c r="C25" s="31">
        <f t="shared" si="1"/>
        <v>4.8649691360139078E-3</v>
      </c>
      <c r="D25" s="326">
        <f t="shared" si="2"/>
        <v>4.9611928107125046E-3</v>
      </c>
      <c r="E25" s="317">
        <v>5.10416666657E-3</v>
      </c>
      <c r="F25" s="270">
        <v>4.5833333315389996E-3</v>
      </c>
      <c r="G25" s="271">
        <v>4.6759259275860002E-3</v>
      </c>
      <c r="H25" s="32">
        <v>4.687500000728E-3</v>
      </c>
      <c r="I25" s="33">
        <v>4.6759259275860002E-3</v>
      </c>
      <c r="J25" s="34">
        <v>4.6412037045229998E-3</v>
      </c>
      <c r="K25" s="35">
        <v>4.884259258688E-3</v>
      </c>
      <c r="L25" s="36">
        <v>4.664351850806E-3</v>
      </c>
      <c r="M25" s="36">
        <v>4.8263888893420002E-3</v>
      </c>
      <c r="N25" s="37">
        <v>4.8148148161999997E-3</v>
      </c>
      <c r="O25" s="38">
        <v>4.8958333318299997E-3</v>
      </c>
      <c r="P25" s="39">
        <v>4.6990740738689996E-3</v>
      </c>
      <c r="Q25" s="40">
        <v>4.8611111124049998E-3</v>
      </c>
      <c r="R25" s="41">
        <v>4.8958333318299997E-3</v>
      </c>
      <c r="S25" s="42">
        <v>4.7222222237910004E-3</v>
      </c>
      <c r="T25" s="42">
        <v>5.1967592589790002E-3</v>
      </c>
      <c r="U25" s="43">
        <v>4.8379629624829999E-3</v>
      </c>
      <c r="V25" s="44">
        <v>4.9074074086089998E-3</v>
      </c>
      <c r="W25" s="45">
        <v>4.687500000728E-3</v>
      </c>
      <c r="X25" s="45">
        <v>4.8379629624829999E-3</v>
      </c>
      <c r="Y25" s="46">
        <v>4.7453703700739997E-3</v>
      </c>
      <c r="Z25" s="47">
        <v>4.7106481470110002E-3</v>
      </c>
      <c r="AA25" s="48">
        <v>4.9189814817510004E-3</v>
      </c>
      <c r="AB25" s="49">
        <v>4.7222222237910004E-3</v>
      </c>
      <c r="AC25" s="50">
        <v>4.7453703700739997E-3</v>
      </c>
      <c r="AD25" s="51">
        <v>5.1620370359159997E-3</v>
      </c>
      <c r="AE25" s="211"/>
      <c r="AF25" s="211">
        <v>4.7222222237910004E-3</v>
      </c>
      <c r="AG25" s="212">
        <v>4.6759259275860002E-3</v>
      </c>
      <c r="AH25" s="32">
        <v>4.7916666662789998E-3</v>
      </c>
      <c r="AI25" s="33"/>
      <c r="AJ25" s="33">
        <v>4.7222222237910004E-3</v>
      </c>
      <c r="AK25" s="34">
        <v>5.1620370359159997E-3</v>
      </c>
      <c r="AL25" s="47">
        <v>5.4398148131440003E-3</v>
      </c>
      <c r="AM25" s="49">
        <v>4.6527777776650004E-3</v>
      </c>
      <c r="AN25" s="49">
        <v>5.1388888896330004E-3</v>
      </c>
      <c r="AO25" s="50">
        <v>4.664351850806E-3</v>
      </c>
      <c r="AP25" s="213">
        <v>5.2199074089E-3</v>
      </c>
      <c r="AQ25" s="214">
        <v>4.7916666662789998E-3</v>
      </c>
      <c r="AR25" s="214"/>
      <c r="AS25" s="215">
        <v>4.8263888893420002E-3</v>
      </c>
      <c r="AT25" s="216">
        <v>4.7222222237910004E-3</v>
      </c>
      <c r="AU25" s="217">
        <v>5.4976851861279997E-3</v>
      </c>
      <c r="AV25" s="217">
        <v>4.8726851855460003E-3</v>
      </c>
      <c r="AW25" s="218">
        <v>4.6759259275860002E-3</v>
      </c>
      <c r="AX25" s="288">
        <v>5.1273148164909998E-3</v>
      </c>
      <c r="AY25" s="289">
        <v>4.8495370356249996E-3</v>
      </c>
      <c r="AZ25" s="289">
        <v>4.8611111124049998E-3</v>
      </c>
      <c r="BA25" s="290">
        <v>4.7569444432160003E-3</v>
      </c>
      <c r="BB25" s="219"/>
      <c r="BC25" s="220"/>
      <c r="BD25" s="220">
        <v>5.5208333333333333E-3</v>
      </c>
      <c r="BE25" s="221">
        <v>4.7222222222222223E-3</v>
      </c>
      <c r="BF25" s="222"/>
      <c r="BG25" s="223"/>
      <c r="BH25" s="223"/>
      <c r="BI25" s="224"/>
      <c r="BJ25" s="349"/>
      <c r="BK25" s="350"/>
      <c r="BL25" s="350"/>
      <c r="BM25" s="351"/>
    </row>
    <row r="26" spans="1:65">
      <c r="A26" s="325" t="s">
        <v>37</v>
      </c>
      <c r="B26" s="321">
        <f t="shared" si="0"/>
        <v>4.5833333315389996E-3</v>
      </c>
      <c r="C26" s="31">
        <f t="shared" si="1"/>
        <v>4.8140256735374537E-3</v>
      </c>
      <c r="D26" s="326">
        <f t="shared" si="2"/>
        <v>4.8346560844772114E-3</v>
      </c>
      <c r="E26" s="317">
        <v>4.9884259242389999E-3</v>
      </c>
      <c r="F26" s="270">
        <v>4.8958333318299997E-3</v>
      </c>
      <c r="G26" s="271">
        <v>4.7916666662789998E-3</v>
      </c>
      <c r="H26" s="32">
        <v>4.7106481470110002E-3</v>
      </c>
      <c r="I26" s="33">
        <v>4.7453703700739997E-3</v>
      </c>
      <c r="J26" s="34">
        <v>4.6064814814600003E-3</v>
      </c>
      <c r="K26" s="35">
        <v>4.8611111124049998E-3</v>
      </c>
      <c r="L26" s="36">
        <v>4.687500000728E-3</v>
      </c>
      <c r="M26" s="36">
        <v>4.6759259275860002E-3</v>
      </c>
      <c r="N26" s="37">
        <v>4.5949074083179997E-3</v>
      </c>
      <c r="O26" s="38">
        <v>4.7106481470110002E-3</v>
      </c>
      <c r="P26" s="39"/>
      <c r="Q26" s="40">
        <v>4.687500000728E-3</v>
      </c>
      <c r="R26" s="41">
        <v>4.9652777779559997E-3</v>
      </c>
      <c r="S26" s="42">
        <v>4.733796296932E-3</v>
      </c>
      <c r="T26" s="42">
        <v>5.0925925934280003E-3</v>
      </c>
      <c r="U26" s="43">
        <v>4.7222222237910004E-3</v>
      </c>
      <c r="V26" s="44">
        <v>4.7685185199950004E-3</v>
      </c>
      <c r="W26" s="45">
        <v>4.8148148161999997E-3</v>
      </c>
      <c r="X26" s="45">
        <v>4.733796296932E-3</v>
      </c>
      <c r="Y26" s="46">
        <v>4.7106481470110002E-3</v>
      </c>
      <c r="Z26" s="47">
        <v>4.9305555548930001E-3</v>
      </c>
      <c r="AA26" s="48">
        <v>4.8032407394200003E-3</v>
      </c>
      <c r="AB26" s="49">
        <v>4.9074074086089998E-3</v>
      </c>
      <c r="AC26" s="50">
        <v>4.7569444432160003E-3</v>
      </c>
      <c r="AD26" s="51">
        <v>5.1273148164909998E-3</v>
      </c>
      <c r="AE26" s="211"/>
      <c r="AF26" s="211">
        <v>4.7685185199950004E-3</v>
      </c>
      <c r="AG26" s="212">
        <v>4.687500000728E-3</v>
      </c>
      <c r="AH26" s="32">
        <v>4.733796296932E-3</v>
      </c>
      <c r="AI26" s="33"/>
      <c r="AJ26" s="33">
        <v>4.733796296932E-3</v>
      </c>
      <c r="AK26" s="34">
        <v>5.1851851858369996E-3</v>
      </c>
      <c r="AL26" s="47">
        <v>5.0578703703649999E-3</v>
      </c>
      <c r="AM26" s="49">
        <v>4.7453703700739997E-3</v>
      </c>
      <c r="AN26" s="49">
        <v>4.6412037045229998E-3</v>
      </c>
      <c r="AO26" s="50">
        <v>4.7569444432160003E-3</v>
      </c>
      <c r="AP26" s="213">
        <v>5.3819444437979997E-3</v>
      </c>
      <c r="AQ26" s="214">
        <v>4.7569444432160003E-3</v>
      </c>
      <c r="AR26" s="214"/>
      <c r="AS26" s="215">
        <v>4.7569444432160003E-3</v>
      </c>
      <c r="AT26" s="216">
        <v>4.8148148161999997E-3</v>
      </c>
      <c r="AU26" s="217">
        <v>5.0578703703649999E-3</v>
      </c>
      <c r="AV26" s="217"/>
      <c r="AW26" s="218">
        <v>4.8032407394200003E-3</v>
      </c>
      <c r="AX26" s="288"/>
      <c r="AY26" s="289">
        <v>4.7222222237910004E-3</v>
      </c>
      <c r="AZ26" s="289">
        <v>4.7685185199950004E-3</v>
      </c>
      <c r="BA26" s="290">
        <v>4.5833333315389996E-3</v>
      </c>
      <c r="BB26" s="219"/>
      <c r="BC26" s="220"/>
      <c r="BD26" s="220"/>
      <c r="BE26" s="221">
        <v>4.8379629629629632E-3</v>
      </c>
      <c r="BF26" s="222"/>
      <c r="BG26" s="223"/>
      <c r="BH26" s="223"/>
      <c r="BI26" s="224"/>
      <c r="BJ26" s="349"/>
      <c r="BK26" s="350"/>
      <c r="BL26" s="350"/>
      <c r="BM26" s="351"/>
    </row>
    <row r="27" spans="1:65">
      <c r="A27" s="325" t="s">
        <v>38</v>
      </c>
      <c r="B27" s="321"/>
      <c r="C27" s="31"/>
      <c r="D27" s="326"/>
      <c r="E27" s="317"/>
      <c r="F27" s="270"/>
      <c r="G27" s="271"/>
      <c r="H27" s="32"/>
      <c r="I27" s="33"/>
      <c r="J27" s="34"/>
      <c r="K27" s="35"/>
      <c r="L27" s="36"/>
      <c r="M27" s="36"/>
      <c r="N27" s="37"/>
      <c r="O27" s="38"/>
      <c r="P27" s="39"/>
      <c r="Q27" s="40"/>
      <c r="R27" s="41"/>
      <c r="S27" s="42"/>
      <c r="T27" s="42"/>
      <c r="U27" s="43"/>
      <c r="V27" s="44"/>
      <c r="W27" s="45"/>
      <c r="X27" s="45"/>
      <c r="Y27" s="46"/>
      <c r="Z27" s="47"/>
      <c r="AA27" s="48"/>
      <c r="AB27" s="49"/>
      <c r="AC27" s="50"/>
      <c r="AD27" s="51"/>
      <c r="AE27" s="211"/>
      <c r="AF27" s="211"/>
      <c r="AG27" s="212"/>
      <c r="AH27" s="32"/>
      <c r="AI27" s="33"/>
      <c r="AJ27" s="33"/>
      <c r="AK27" s="34"/>
      <c r="AL27" s="47"/>
      <c r="AM27" s="49"/>
      <c r="AN27" s="49"/>
      <c r="AO27" s="50"/>
      <c r="AP27" s="213"/>
      <c r="AQ27" s="214"/>
      <c r="AR27" s="214"/>
      <c r="AS27" s="215"/>
      <c r="AT27" s="216"/>
      <c r="AU27" s="217"/>
      <c r="AV27" s="217"/>
      <c r="AW27" s="218"/>
      <c r="AX27" s="288"/>
      <c r="AY27" s="289"/>
      <c r="AZ27" s="289"/>
      <c r="BA27" s="290"/>
      <c r="BB27" s="219"/>
      <c r="BC27" s="220"/>
      <c r="BD27" s="220"/>
      <c r="BE27" s="221"/>
      <c r="BF27" s="222"/>
      <c r="BG27" s="223"/>
      <c r="BH27" s="223"/>
      <c r="BI27" s="224"/>
      <c r="BJ27" s="349"/>
      <c r="BK27" s="350"/>
      <c r="BL27" s="350"/>
      <c r="BM27" s="351"/>
    </row>
    <row r="28" spans="1:65">
      <c r="A28" s="325" t="s">
        <v>39</v>
      </c>
      <c r="B28" s="321">
        <f t="shared" si="0"/>
        <v>5.2662037051050001E-3</v>
      </c>
      <c r="C28" s="31">
        <f t="shared" si="1"/>
        <v>5.4682677469571365E-3</v>
      </c>
      <c r="D28" s="326">
        <f t="shared" si="2"/>
        <v>5.497685185089975E-3</v>
      </c>
      <c r="E28" s="317">
        <v>5.7986111096399997E-3</v>
      </c>
      <c r="F28" s="270">
        <v>5.2662037051050001E-3</v>
      </c>
      <c r="G28" s="271">
        <v>5.3587962975140003E-3</v>
      </c>
      <c r="H28" s="32">
        <v>5.4166666668610001E-3</v>
      </c>
      <c r="I28" s="33">
        <v>5.2662037051050001E-3</v>
      </c>
      <c r="J28" s="34">
        <v>5.3125000013100002E-3</v>
      </c>
      <c r="K28" s="35">
        <v>5.5787037053960003E-3</v>
      </c>
      <c r="L28" s="36">
        <v>5.3240740744509999E-3</v>
      </c>
      <c r="M28" s="36">
        <v>5.3356481475929996E-3</v>
      </c>
      <c r="N28" s="37">
        <v>5.5671296286160001E-3</v>
      </c>
      <c r="O28" s="38">
        <v>5.6250000016010004E-3</v>
      </c>
      <c r="P28" s="39">
        <v>5.30092592453E-3</v>
      </c>
      <c r="Q28" s="40">
        <v>5.5092592592700003E-3</v>
      </c>
      <c r="R28" s="41">
        <v>5.5671296286160001E-3</v>
      </c>
      <c r="S28" s="42">
        <v>5.3125000013100002E-3</v>
      </c>
      <c r="T28" s="42">
        <v>5.6597222210260003E-3</v>
      </c>
      <c r="U28" s="43">
        <v>5.30092592453E-3</v>
      </c>
      <c r="V28" s="44">
        <v>5.4166666668610001E-3</v>
      </c>
      <c r="W28" s="45">
        <v>5.5092592592700003E-3</v>
      </c>
      <c r="X28" s="45"/>
      <c r="Y28" s="46">
        <v>5.4629629630650002E-3</v>
      </c>
      <c r="Z28" s="47">
        <v>5.5324074091910001E-3</v>
      </c>
      <c r="AA28" s="48">
        <v>5.4629629630650002E-3</v>
      </c>
      <c r="AB28" s="49">
        <v>5.4513888899239997E-3</v>
      </c>
      <c r="AC28" s="50">
        <v>5.3587962975140003E-3</v>
      </c>
      <c r="AD28" s="51">
        <v>5.5671296286160001E-3</v>
      </c>
      <c r="AE28" s="211"/>
      <c r="AF28" s="211">
        <v>5.3819444437979997E-3</v>
      </c>
      <c r="AG28" s="212">
        <v>5.3240740744509999E-3</v>
      </c>
      <c r="AH28" s="32">
        <v>5.3356481475929996E-3</v>
      </c>
      <c r="AI28" s="33"/>
      <c r="AJ28" s="33">
        <v>5.3819444437979997E-3</v>
      </c>
      <c r="AK28" s="34">
        <v>5.8333333327030001E-3</v>
      </c>
      <c r="AL28" s="47">
        <v>5.8912037020489999E-3</v>
      </c>
      <c r="AM28" s="49">
        <v>5.4513888899239997E-3</v>
      </c>
      <c r="AN28" s="49"/>
      <c r="AO28" s="50">
        <v>5.4166666668610001E-3</v>
      </c>
      <c r="AP28" s="213">
        <v>5.9722222213169996E-3</v>
      </c>
      <c r="AQ28" s="214">
        <v>5.4976851861279997E-3</v>
      </c>
      <c r="AR28" s="214"/>
      <c r="AS28" s="215">
        <v>5.4282407400019998E-3</v>
      </c>
      <c r="AT28" s="216">
        <v>5.4861111093489996E-3</v>
      </c>
      <c r="AU28" s="217">
        <v>5.7986111096399997E-3</v>
      </c>
      <c r="AV28" s="217">
        <v>5.3240740744509999E-3</v>
      </c>
      <c r="AW28" s="218">
        <v>5.30092592453E-3</v>
      </c>
      <c r="AX28" s="288">
        <v>5.5092592592700003E-3</v>
      </c>
      <c r="AY28" s="289">
        <v>5.3587962975140003E-3</v>
      </c>
      <c r="AZ28" s="289">
        <v>5.4050925937190004E-3</v>
      </c>
      <c r="BA28" s="290">
        <v>5.3125000013100002E-3</v>
      </c>
      <c r="BB28" s="219">
        <v>5.5324074074074069E-3</v>
      </c>
      <c r="BC28" s="220">
        <v>5.3356481481481484E-3</v>
      </c>
      <c r="BD28" s="220">
        <v>5.5555555555555558E-3</v>
      </c>
      <c r="BE28" s="221">
        <v>5.3819444444444453E-3</v>
      </c>
      <c r="BF28" s="222"/>
      <c r="BG28" s="223"/>
      <c r="BH28" s="223"/>
      <c r="BI28" s="224"/>
      <c r="BJ28" s="349"/>
      <c r="BK28" s="350"/>
      <c r="BL28" s="350"/>
      <c r="BM28" s="351"/>
    </row>
    <row r="29" spans="1:65">
      <c r="A29" s="325" t="s">
        <v>40</v>
      </c>
      <c r="B29" s="321">
        <f t="shared" si="0"/>
        <v>5.1388888896330004E-3</v>
      </c>
      <c r="C29" s="31">
        <f t="shared" si="1"/>
        <v>5.4124149658766477E-3</v>
      </c>
      <c r="D29" s="326">
        <f t="shared" si="2"/>
        <v>5.5196150097454053E-3</v>
      </c>
      <c r="E29" s="317">
        <v>5.520833332412E-3</v>
      </c>
      <c r="F29" s="270">
        <v>5.4861111093489996E-3</v>
      </c>
      <c r="G29" s="271">
        <v>5.3819444437979997E-3</v>
      </c>
      <c r="H29" s="32">
        <v>5.30092592453E-3</v>
      </c>
      <c r="I29" s="33">
        <v>5.3587962975140003E-3</v>
      </c>
      <c r="J29" s="34">
        <v>5.1851851858369996E-3</v>
      </c>
      <c r="K29" s="35">
        <v>5.520833332412E-3</v>
      </c>
      <c r="L29" s="36">
        <v>5.1388888896330004E-3</v>
      </c>
      <c r="M29" s="36">
        <v>5.2083333321209999E-3</v>
      </c>
      <c r="N29" s="37">
        <v>5.1388888896330004E-3</v>
      </c>
      <c r="O29" s="38">
        <v>5.3472222207350002E-3</v>
      </c>
      <c r="P29" s="39"/>
      <c r="Q29" s="40">
        <v>5.1851851858369996E-3</v>
      </c>
      <c r="R29" s="41">
        <v>5.4050925937190004E-3</v>
      </c>
      <c r="S29" s="42">
        <v>5.2430555551840003E-3</v>
      </c>
      <c r="T29" s="42">
        <v>5.8449074058439998E-3</v>
      </c>
      <c r="U29" s="43">
        <v>5.2083333321209999E-3</v>
      </c>
      <c r="V29" s="44">
        <v>5.4861111093489996E-3</v>
      </c>
      <c r="W29" s="45">
        <v>5.1620370359159997E-3</v>
      </c>
      <c r="X29" s="45">
        <v>5.2893518513880003E-3</v>
      </c>
      <c r="Y29" s="46">
        <v>5.2546296283249999E-3</v>
      </c>
      <c r="Z29" s="47">
        <v>5.30092592453E-3</v>
      </c>
      <c r="AA29" s="48">
        <v>5.3819444437979997E-3</v>
      </c>
      <c r="AB29" s="49">
        <v>5.3125000013100002E-3</v>
      </c>
      <c r="AC29" s="50">
        <v>5.2662037051050001E-3</v>
      </c>
      <c r="AD29" s="51">
        <v>5.6828703709470001E-3</v>
      </c>
      <c r="AE29" s="211"/>
      <c r="AF29" s="211">
        <v>5.1851851858369996E-3</v>
      </c>
      <c r="AG29" s="212">
        <v>5.1736111126959999E-3</v>
      </c>
      <c r="AH29" s="32">
        <v>5.370370370656E-3</v>
      </c>
      <c r="AI29" s="33"/>
      <c r="AJ29" s="33">
        <v>5.2314814820419997E-3</v>
      </c>
      <c r="AK29" s="34">
        <v>5.7638888902149998E-3</v>
      </c>
      <c r="AL29" s="47">
        <v>6.1805555560569998E-3</v>
      </c>
      <c r="AM29" s="49">
        <v>5.1620370359159997E-3</v>
      </c>
      <c r="AN29" s="49">
        <v>5.6828703709470001E-3</v>
      </c>
      <c r="AO29" s="50">
        <v>5.2199074089E-3</v>
      </c>
      <c r="AP29" s="213">
        <v>5.9259259251120003E-3</v>
      </c>
      <c r="AQ29" s="214">
        <v>5.2199074089E-3</v>
      </c>
      <c r="AR29" s="214"/>
      <c r="AS29" s="215">
        <v>5.2777777782469998E-3</v>
      </c>
      <c r="AT29" s="216">
        <v>5.3935185169390002E-3</v>
      </c>
      <c r="AU29" s="217">
        <v>6.1805555560569998E-3</v>
      </c>
      <c r="AV29" s="217">
        <v>5.4398148131440003E-3</v>
      </c>
      <c r="AW29" s="218">
        <v>5.1967592589790002E-3</v>
      </c>
      <c r="AX29" s="288">
        <v>5.6134259248210002E-3</v>
      </c>
      <c r="AY29" s="289">
        <v>5.6134259248210002E-3</v>
      </c>
      <c r="AZ29" s="289">
        <v>5.4050925937190004E-3</v>
      </c>
      <c r="BA29" s="290">
        <v>5.2199074089E-3</v>
      </c>
      <c r="BB29" s="219">
        <v>5.6597222222222222E-3</v>
      </c>
      <c r="BC29" s="220">
        <v>5.3819444444444453E-3</v>
      </c>
      <c r="BD29" s="220">
        <v>5.8912037037037032E-3</v>
      </c>
      <c r="BE29" s="221">
        <v>5.208333333333333E-3</v>
      </c>
      <c r="BF29" s="222"/>
      <c r="BG29" s="223"/>
      <c r="BH29" s="223"/>
      <c r="BI29" s="224"/>
      <c r="BJ29" s="349"/>
      <c r="BK29" s="350"/>
      <c r="BL29" s="350"/>
      <c r="BM29" s="351"/>
    </row>
    <row r="30" spans="1:65">
      <c r="A30" s="325" t="s">
        <v>41</v>
      </c>
      <c r="B30" s="321">
        <f t="shared" si="0"/>
        <v>5.1388888896330004E-3</v>
      </c>
      <c r="C30" s="31">
        <f t="shared" si="1"/>
        <v>5.3573187551404899E-3</v>
      </c>
      <c r="D30" s="326">
        <f t="shared" si="2"/>
        <v>5.3884548609648766E-3</v>
      </c>
      <c r="E30" s="317">
        <v>5.6250000016010004E-3</v>
      </c>
      <c r="F30" s="270">
        <v>5.1620370359159997E-3</v>
      </c>
      <c r="G30" s="271">
        <v>5.2546296283249999E-3</v>
      </c>
      <c r="H30" s="32">
        <v>5.3356481475929996E-3</v>
      </c>
      <c r="I30" s="33">
        <v>5.2199074089E-3</v>
      </c>
      <c r="J30" s="34">
        <v>5.1736111126959999E-3</v>
      </c>
      <c r="K30" s="35">
        <v>5.5439814823329998E-3</v>
      </c>
      <c r="L30" s="36">
        <v>5.1620370359159997E-3</v>
      </c>
      <c r="M30" s="36">
        <v>5.1736111126959999E-3</v>
      </c>
      <c r="N30" s="37">
        <v>5.370370370656E-3</v>
      </c>
      <c r="O30" s="38">
        <v>5.5092592592700003E-3</v>
      </c>
      <c r="P30" s="39">
        <v>5.1388888896330004E-3</v>
      </c>
      <c r="Q30" s="40">
        <v>5.3819444437979997E-3</v>
      </c>
      <c r="R30" s="41">
        <v>5.4050925937190004E-3</v>
      </c>
      <c r="S30" s="42">
        <v>5.30092592453E-3</v>
      </c>
      <c r="T30" s="42">
        <v>5.6250000016010004E-3</v>
      </c>
      <c r="U30" s="43">
        <v>5.1967592589790002E-3</v>
      </c>
      <c r="V30" s="44">
        <v>5.2199074089E-3</v>
      </c>
      <c r="W30" s="45">
        <v>5.2777777782469998E-3</v>
      </c>
      <c r="X30" s="45">
        <v>5.370370370656E-3</v>
      </c>
      <c r="Y30" s="46">
        <v>5.3587962975140003E-3</v>
      </c>
      <c r="Z30" s="47">
        <v>5.5324074091910001E-3</v>
      </c>
      <c r="AA30" s="48">
        <v>5.2893518513880003E-3</v>
      </c>
      <c r="AB30" s="49">
        <v>5.4050925937190004E-3</v>
      </c>
      <c r="AC30" s="50">
        <v>5.3819444437979997E-3</v>
      </c>
      <c r="AD30" s="51">
        <v>5.4976851861279997E-3</v>
      </c>
      <c r="AE30" s="211"/>
      <c r="AF30" s="211">
        <v>5.2777777782469998E-3</v>
      </c>
      <c r="AG30" s="212">
        <v>5.2662037051050001E-3</v>
      </c>
      <c r="AH30" s="32">
        <v>5.30092592453E-3</v>
      </c>
      <c r="AI30" s="33"/>
      <c r="AJ30" s="33">
        <v>5.2314814820419997E-3</v>
      </c>
      <c r="AK30" s="34">
        <v>5.590277778538E-3</v>
      </c>
      <c r="AL30" s="47">
        <v>5.6597222210260003E-3</v>
      </c>
      <c r="AM30" s="49">
        <v>5.4282407400019998E-3</v>
      </c>
      <c r="AN30" s="49">
        <v>5.1851851858369996E-3</v>
      </c>
      <c r="AO30" s="50">
        <v>5.3240740744509999E-3</v>
      </c>
      <c r="AP30" s="213">
        <v>5.856481482624E-3</v>
      </c>
      <c r="AQ30" s="214">
        <v>5.2546296283249999E-3</v>
      </c>
      <c r="AR30" s="214"/>
      <c r="AS30" s="215">
        <v>5.30092592453E-3</v>
      </c>
      <c r="AT30" s="216"/>
      <c r="AU30" s="217">
        <v>5.7638888902149998E-3</v>
      </c>
      <c r="AV30" s="217"/>
      <c r="AW30" s="218">
        <v>5.30092592453E-3</v>
      </c>
      <c r="AX30" s="288">
        <v>5.370370370656E-3</v>
      </c>
      <c r="AY30" s="289">
        <v>5.3356481475929996E-3</v>
      </c>
      <c r="AZ30" s="289">
        <v>5.1736111126959999E-3</v>
      </c>
      <c r="BA30" s="290">
        <v>5.1620370359159997E-3</v>
      </c>
      <c r="BB30" s="219"/>
      <c r="BC30" s="220">
        <v>5.162037037037037E-3</v>
      </c>
      <c r="BD30" s="220">
        <v>5.6712962962962958E-3</v>
      </c>
      <c r="BE30" s="221">
        <v>5.2662037037037035E-3</v>
      </c>
      <c r="BF30" s="222"/>
      <c r="BG30" s="223"/>
      <c r="BH30" s="223"/>
      <c r="BI30" s="224"/>
      <c r="BJ30" s="349"/>
      <c r="BK30" s="350"/>
      <c r="BL30" s="350"/>
      <c r="BM30" s="351"/>
    </row>
    <row r="31" spans="1:65" ht="13.5" thickBot="1">
      <c r="A31" s="327" t="s">
        <v>42</v>
      </c>
      <c r="B31" s="333"/>
      <c r="C31" s="328"/>
      <c r="D31" s="329"/>
      <c r="E31" s="318"/>
      <c r="F31" s="272"/>
      <c r="G31" s="273"/>
      <c r="H31" s="225"/>
      <c r="I31" s="226"/>
      <c r="J31" s="227"/>
      <c r="K31" s="228"/>
      <c r="L31" s="229"/>
      <c r="M31" s="229"/>
      <c r="N31" s="230"/>
      <c r="O31" s="231"/>
      <c r="P31" s="232"/>
      <c r="Q31" s="233"/>
      <c r="R31" s="234"/>
      <c r="S31" s="235"/>
      <c r="T31" s="235"/>
      <c r="U31" s="236"/>
      <c r="V31" s="237"/>
      <c r="W31" s="238"/>
      <c r="X31" s="238"/>
      <c r="Y31" s="239"/>
      <c r="Z31" s="240"/>
      <c r="AA31" s="241"/>
      <c r="AB31" s="242"/>
      <c r="AC31" s="243"/>
      <c r="AD31" s="244"/>
      <c r="AE31" s="245"/>
      <c r="AF31" s="245"/>
      <c r="AG31" s="246"/>
      <c r="AH31" s="225"/>
      <c r="AI31" s="226"/>
      <c r="AJ31" s="226"/>
      <c r="AK31" s="227"/>
      <c r="AL31" s="240"/>
      <c r="AM31" s="242"/>
      <c r="AN31" s="242"/>
      <c r="AO31" s="243"/>
      <c r="AP31" s="247"/>
      <c r="AQ31" s="248"/>
      <c r="AR31" s="248"/>
      <c r="AS31" s="249"/>
      <c r="AT31" s="250"/>
      <c r="AU31" s="251"/>
      <c r="AV31" s="251"/>
      <c r="AW31" s="252"/>
      <c r="AX31" s="291"/>
      <c r="AY31" s="292"/>
      <c r="AZ31" s="292"/>
      <c r="BA31" s="293"/>
      <c r="BB31" s="253"/>
      <c r="BC31" s="254"/>
      <c r="BD31" s="254"/>
      <c r="BE31" s="255"/>
      <c r="BF31" s="256"/>
      <c r="BG31" s="257"/>
      <c r="BH31" s="257"/>
      <c r="BI31" s="258"/>
      <c r="BJ31" s="352"/>
      <c r="BK31" s="353"/>
      <c r="BL31" s="353"/>
      <c r="BM31" s="354"/>
    </row>
    <row r="32" spans="1:65">
      <c r="A32" s="322"/>
      <c r="B32" s="316"/>
      <c r="C32" s="323"/>
      <c r="D32" s="324"/>
      <c r="E32" s="317"/>
      <c r="F32" s="270"/>
      <c r="G32" s="271"/>
      <c r="H32" s="32"/>
      <c r="I32" s="33"/>
      <c r="J32" s="34"/>
      <c r="K32" s="35"/>
      <c r="L32" s="36"/>
      <c r="M32" s="36"/>
      <c r="N32" s="37"/>
      <c r="O32" s="38"/>
      <c r="P32" s="39"/>
      <c r="Q32" s="40"/>
      <c r="R32" s="41"/>
      <c r="S32" s="42"/>
      <c r="T32" s="42"/>
      <c r="U32" s="43"/>
      <c r="V32" s="44"/>
      <c r="W32" s="45"/>
      <c r="X32" s="45"/>
      <c r="Y32" s="46"/>
      <c r="Z32" s="47"/>
      <c r="AA32" s="48"/>
      <c r="AB32" s="49"/>
      <c r="AC32" s="50"/>
      <c r="AD32" s="51"/>
      <c r="AE32" s="211"/>
      <c r="AF32" s="211"/>
      <c r="AG32" s="212"/>
      <c r="AH32" s="32"/>
      <c r="AI32" s="33"/>
      <c r="AJ32" s="33"/>
      <c r="AK32" s="34"/>
      <c r="AL32" s="47"/>
      <c r="AM32" s="49"/>
      <c r="AN32" s="49"/>
      <c r="AO32" s="50"/>
      <c r="AP32" s="213"/>
      <c r="AQ32" s="214"/>
      <c r="AR32" s="214"/>
      <c r="AS32" s="215"/>
      <c r="AT32" s="216"/>
      <c r="AU32" s="217"/>
      <c r="AV32" s="217"/>
      <c r="AW32" s="218"/>
      <c r="AX32" s="288"/>
      <c r="AY32" s="289"/>
      <c r="AZ32" s="289"/>
      <c r="BA32" s="290"/>
      <c r="BB32" s="219"/>
      <c r="BC32" s="220"/>
      <c r="BD32" s="220"/>
      <c r="BE32" s="221"/>
      <c r="BF32" s="222"/>
      <c r="BG32" s="223"/>
      <c r="BH32" s="223"/>
      <c r="BI32" s="224"/>
      <c r="BJ32" s="349"/>
      <c r="BK32" s="350"/>
      <c r="BL32" s="350"/>
      <c r="BM32" s="351"/>
    </row>
    <row r="33" spans="1:65">
      <c r="A33" s="325" t="s">
        <v>94</v>
      </c>
      <c r="B33" s="321">
        <f t="shared" si="0"/>
        <v>4.3518518518518515E-3</v>
      </c>
      <c r="C33" s="31">
        <f t="shared" si="1"/>
        <v>4.5090663579377037E-3</v>
      </c>
      <c r="D33" s="326">
        <f t="shared" si="2"/>
        <v>4.5090663579377037E-3</v>
      </c>
      <c r="E33" s="317"/>
      <c r="F33" s="270"/>
      <c r="G33" s="271"/>
      <c r="H33" s="32"/>
      <c r="I33" s="33"/>
      <c r="J33" s="34"/>
      <c r="K33" s="35"/>
      <c r="L33" s="36"/>
      <c r="M33" s="36"/>
      <c r="N33" s="37"/>
      <c r="O33" s="38"/>
      <c r="P33" s="39"/>
      <c r="Q33" s="40"/>
      <c r="R33" s="41"/>
      <c r="S33" s="42"/>
      <c r="T33" s="42"/>
      <c r="U33" s="43"/>
      <c r="V33" s="44"/>
      <c r="W33" s="45"/>
      <c r="X33" s="45"/>
      <c r="Y33" s="46"/>
      <c r="Z33" s="47"/>
      <c r="AA33" s="48"/>
      <c r="AB33" s="49"/>
      <c r="AC33" s="50"/>
      <c r="AD33" s="51"/>
      <c r="AE33" s="211"/>
      <c r="AF33" s="211"/>
      <c r="AG33" s="212"/>
      <c r="AH33" s="32"/>
      <c r="AI33" s="33"/>
      <c r="AJ33" s="33"/>
      <c r="AK33" s="34"/>
      <c r="AL33" s="47"/>
      <c r="AM33" s="49"/>
      <c r="AN33" s="49"/>
      <c r="AO33" s="50"/>
      <c r="AP33" s="213"/>
      <c r="AQ33" s="214"/>
      <c r="AR33" s="214"/>
      <c r="AS33" s="215"/>
      <c r="AT33" s="216">
        <v>4.3750000004369998E-3</v>
      </c>
      <c r="AU33" s="217">
        <v>4.7569444432160003E-3</v>
      </c>
      <c r="AV33" s="217">
        <v>4.5023148159090004E-3</v>
      </c>
      <c r="AW33" s="218">
        <v>4.5254629621919997E-3</v>
      </c>
      <c r="AX33" s="288">
        <v>4.467592592846E-3</v>
      </c>
      <c r="AY33" s="289">
        <v>4.4328703697829996E-3</v>
      </c>
      <c r="AZ33" s="289">
        <v>4.4444444429250001E-3</v>
      </c>
      <c r="BA33" s="290">
        <v>4.4097222235000002E-3</v>
      </c>
      <c r="BB33" s="219">
        <v>4.6064814814814814E-3</v>
      </c>
      <c r="BC33" s="220">
        <v>4.3518518518518515E-3</v>
      </c>
      <c r="BD33" s="220">
        <v>4.7569444444444447E-3</v>
      </c>
      <c r="BE33" s="221">
        <v>4.4791666666666669E-3</v>
      </c>
      <c r="BF33" s="222"/>
      <c r="BG33" s="223"/>
      <c r="BH33" s="223"/>
      <c r="BI33" s="224"/>
      <c r="BJ33" s="349"/>
      <c r="BK33" s="350"/>
      <c r="BL33" s="350"/>
      <c r="BM33" s="351"/>
    </row>
    <row r="34" spans="1:65">
      <c r="A34" s="325" t="s">
        <v>43</v>
      </c>
      <c r="B34" s="321">
        <f t="shared" si="0"/>
        <v>4.3055555543109999E-3</v>
      </c>
      <c r="C34" s="31">
        <f t="shared" si="1"/>
        <v>4.4720252165828004E-3</v>
      </c>
      <c r="D34" s="326">
        <f t="shared" si="2"/>
        <v>4.4893790849093928E-3</v>
      </c>
      <c r="E34" s="317">
        <v>4.7222222237910004E-3</v>
      </c>
      <c r="F34" s="270">
        <v>4.4212962966409999E-3</v>
      </c>
      <c r="G34" s="271">
        <v>4.4907407391290002E-3</v>
      </c>
      <c r="H34" s="32">
        <v>4.3055555543109999E-3</v>
      </c>
      <c r="I34" s="33">
        <v>4.3634259272950001E-3</v>
      </c>
      <c r="J34" s="34">
        <v>4.3750000004369998E-3</v>
      </c>
      <c r="K34" s="35">
        <v>4.5601851852550002E-3</v>
      </c>
      <c r="L34" s="36">
        <v>4.3865740735780003E-3</v>
      </c>
      <c r="M34" s="36">
        <v>4.5023148159090004E-3</v>
      </c>
      <c r="N34" s="37">
        <v>4.3750000004369998E-3</v>
      </c>
      <c r="O34" s="38">
        <v>4.6064814814600003E-3</v>
      </c>
      <c r="P34" s="39">
        <v>4.4444444429250001E-3</v>
      </c>
      <c r="Q34" s="40">
        <v>4.39814814672E-3</v>
      </c>
      <c r="R34" s="41">
        <v>4.4444444429250001E-3</v>
      </c>
      <c r="S34" s="42">
        <v>4.3750000004369998E-3</v>
      </c>
      <c r="T34" s="42">
        <v>4.6527777776650004E-3</v>
      </c>
      <c r="U34" s="43">
        <v>4.3750000004369998E-3</v>
      </c>
      <c r="V34" s="44">
        <v>4.4328703697829996E-3</v>
      </c>
      <c r="W34" s="45">
        <v>4.3634259272950001E-3</v>
      </c>
      <c r="X34" s="45">
        <v>4.3402777773740003E-3</v>
      </c>
      <c r="Y34" s="46">
        <v>4.3865740735780003E-3</v>
      </c>
      <c r="Z34" s="47">
        <v>4.5486111121139997E-3</v>
      </c>
      <c r="AA34" s="48"/>
      <c r="AB34" s="49">
        <v>4.39814814672E-3</v>
      </c>
      <c r="AC34" s="50">
        <v>4.3518518505149999E-3</v>
      </c>
      <c r="AD34" s="51">
        <v>4.7685185199950004E-3</v>
      </c>
      <c r="AE34" s="211"/>
      <c r="AF34" s="211">
        <v>4.4444444429250001E-3</v>
      </c>
      <c r="AG34" s="212">
        <v>4.3402777773740003E-3</v>
      </c>
      <c r="AH34" s="32">
        <v>4.4212962966409999E-3</v>
      </c>
      <c r="AI34" s="33"/>
      <c r="AJ34" s="33">
        <v>4.4328703697829996E-3</v>
      </c>
      <c r="AK34" s="34">
        <v>4.8379629624829999E-3</v>
      </c>
      <c r="AL34" s="47">
        <v>4.953703704814E-3</v>
      </c>
      <c r="AM34" s="49">
        <v>4.4791666659879997E-3</v>
      </c>
      <c r="AN34" s="49">
        <v>4.3287037042319997E-3</v>
      </c>
      <c r="AO34" s="50">
        <v>4.3518518505149999E-3</v>
      </c>
      <c r="AP34" s="213">
        <v>4.7685185199950004E-3</v>
      </c>
      <c r="AQ34" s="214">
        <v>4.4444444429250001E-3</v>
      </c>
      <c r="AR34" s="214"/>
      <c r="AS34" s="215">
        <v>4.3634259272950001E-3</v>
      </c>
      <c r="AT34" s="216"/>
      <c r="AU34" s="217">
        <v>4.7685185199950004E-3</v>
      </c>
      <c r="AV34" s="217">
        <v>4.3750000004369998E-3</v>
      </c>
      <c r="AW34" s="218">
        <v>4.4791666659879997E-3</v>
      </c>
      <c r="AX34" s="288"/>
      <c r="AY34" s="289">
        <v>4.39814814672E-3</v>
      </c>
      <c r="AZ34" s="289">
        <v>4.3865740735780003E-3</v>
      </c>
      <c r="BA34" s="290">
        <v>4.3055555543109999E-3</v>
      </c>
      <c r="BB34" s="219">
        <v>4.5138888888888893E-3</v>
      </c>
      <c r="BC34" s="220">
        <v>4.3981481481481484E-3</v>
      </c>
      <c r="BD34" s="220">
        <v>4.6180555555555558E-3</v>
      </c>
      <c r="BE34" s="221">
        <v>4.386574074074074E-3</v>
      </c>
      <c r="BF34" s="222"/>
      <c r="BG34" s="223"/>
      <c r="BH34" s="223"/>
      <c r="BI34" s="224"/>
      <c r="BJ34" s="349"/>
      <c r="BK34" s="350"/>
      <c r="BL34" s="350"/>
      <c r="BM34" s="351"/>
    </row>
    <row r="35" spans="1:65">
      <c r="A35" s="325" t="s">
        <v>44</v>
      </c>
      <c r="B35" s="321">
        <f t="shared" si="0"/>
        <v>4.1087962963499997E-3</v>
      </c>
      <c r="C35" s="31">
        <f t="shared" si="1"/>
        <v>4.3307165862919569E-3</v>
      </c>
      <c r="D35" s="326">
        <f t="shared" si="2"/>
        <v>4.3885030864049468E-3</v>
      </c>
      <c r="E35" s="317">
        <v>4.664351850806E-3</v>
      </c>
      <c r="F35" s="270">
        <v>4.1898148156180003E-3</v>
      </c>
      <c r="G35" s="271"/>
      <c r="H35" s="32">
        <v>4.20138888876E-3</v>
      </c>
      <c r="I35" s="33">
        <v>4.2824074080269996E-3</v>
      </c>
      <c r="J35" s="34"/>
      <c r="K35" s="35">
        <v>4.3287037042319997E-3</v>
      </c>
      <c r="L35" s="36">
        <v>4.3055555543109999E-3</v>
      </c>
      <c r="M35" s="36">
        <v>4.1782407424759997E-3</v>
      </c>
      <c r="N35" s="37">
        <v>4.4328703697829996E-3</v>
      </c>
      <c r="O35" s="38">
        <v>4.1087962963499997E-3</v>
      </c>
      <c r="P35" s="39"/>
      <c r="Q35" s="40">
        <v>4.3055555543109999E-3</v>
      </c>
      <c r="R35" s="41">
        <v>4.3287037042319997E-3</v>
      </c>
      <c r="S35" s="42">
        <v>4.1782407424759997E-3</v>
      </c>
      <c r="T35" s="42">
        <v>4.4560185197040003E-3</v>
      </c>
      <c r="U35" s="43">
        <v>4.2129629619009996E-3</v>
      </c>
      <c r="V35" s="44">
        <v>4.2361111118230004E-3</v>
      </c>
      <c r="W35" s="45">
        <v>4.1435185194130001E-3</v>
      </c>
      <c r="X35" s="45">
        <v>4.3287037042319997E-3</v>
      </c>
      <c r="Y35" s="46">
        <v>4.247685184964E-3</v>
      </c>
      <c r="Z35" s="47">
        <v>4.20138888876E-3</v>
      </c>
      <c r="AA35" s="48">
        <v>4.2129629619009996E-3</v>
      </c>
      <c r="AB35" s="49">
        <v>4.20138888876E-3</v>
      </c>
      <c r="AC35" s="50">
        <v>4.2824074080269996E-3</v>
      </c>
      <c r="AD35" s="51">
        <v>4.4560185197040003E-3</v>
      </c>
      <c r="AE35" s="211"/>
      <c r="AF35" s="211">
        <v>4.20138888876E-3</v>
      </c>
      <c r="AG35" s="212">
        <v>4.2245370386809998E-3</v>
      </c>
      <c r="AH35" s="32">
        <v>4.20138888876E-3</v>
      </c>
      <c r="AI35" s="33"/>
      <c r="AJ35" s="33">
        <v>4.20138888876E-3</v>
      </c>
      <c r="AK35" s="34">
        <v>4.9074074086089998E-3</v>
      </c>
      <c r="AL35" s="47">
        <v>4.4444444429250001E-3</v>
      </c>
      <c r="AM35" s="49">
        <v>4.20138888876E-3</v>
      </c>
      <c r="AN35" s="49">
        <v>4.5717592583969999E-3</v>
      </c>
      <c r="AO35" s="50">
        <v>4.20138888876E-3</v>
      </c>
      <c r="AP35" s="213">
        <v>5.0000000010190001E-3</v>
      </c>
      <c r="AQ35" s="214">
        <v>4.3402777773740003E-3</v>
      </c>
      <c r="AR35" s="214"/>
      <c r="AS35" s="215">
        <v>4.2245370386809998E-3</v>
      </c>
      <c r="AT35" s="216">
        <v>4.2592592581059997E-3</v>
      </c>
      <c r="AU35" s="217">
        <v>4.687500000728E-3</v>
      </c>
      <c r="AV35" s="217">
        <v>4.2129629619009996E-3</v>
      </c>
      <c r="AW35" s="218">
        <v>4.1898148156180003E-3</v>
      </c>
      <c r="AX35" s="288">
        <v>4.2245370386809998E-3</v>
      </c>
      <c r="AY35" s="289">
        <v>4.3865740735780003E-3</v>
      </c>
      <c r="AZ35" s="289">
        <v>4.1666666656970004E-3</v>
      </c>
      <c r="BA35" s="290">
        <v>4.2824074080269996E-3</v>
      </c>
      <c r="BB35" s="219">
        <v>4.6412037037037038E-3</v>
      </c>
      <c r="BC35" s="220"/>
      <c r="BD35" s="220">
        <v>4.5833333333333334E-3</v>
      </c>
      <c r="BE35" s="221">
        <v>4.3749999999999995E-3</v>
      </c>
      <c r="BF35" s="222"/>
      <c r="BG35" s="223"/>
      <c r="BH35" s="223"/>
      <c r="BI35" s="224"/>
      <c r="BJ35" s="349"/>
      <c r="BK35" s="350"/>
      <c r="BL35" s="350"/>
      <c r="BM35" s="351"/>
    </row>
    <row r="36" spans="1:65">
      <c r="A36" s="325" t="s">
        <v>95</v>
      </c>
      <c r="B36" s="321">
        <f t="shared" si="0"/>
        <v>4.3518518505149999E-3</v>
      </c>
      <c r="C36" s="31">
        <f t="shared" si="1"/>
        <v>4.53510802445655E-3</v>
      </c>
      <c r="D36" s="326">
        <f t="shared" si="2"/>
        <v>4.53510802445655E-3</v>
      </c>
      <c r="E36" s="317"/>
      <c r="F36" s="270"/>
      <c r="G36" s="271"/>
      <c r="H36" s="32"/>
      <c r="I36" s="33"/>
      <c r="J36" s="34"/>
      <c r="K36" s="35"/>
      <c r="L36" s="36"/>
      <c r="M36" s="36"/>
      <c r="N36" s="37"/>
      <c r="O36" s="38"/>
      <c r="P36" s="39"/>
      <c r="Q36" s="40"/>
      <c r="R36" s="41"/>
      <c r="S36" s="42"/>
      <c r="T36" s="42"/>
      <c r="U36" s="43"/>
      <c r="V36" s="44"/>
      <c r="W36" s="45"/>
      <c r="X36" s="45"/>
      <c r="Y36" s="46"/>
      <c r="Z36" s="47"/>
      <c r="AA36" s="48"/>
      <c r="AB36" s="49"/>
      <c r="AC36" s="50"/>
      <c r="AD36" s="51"/>
      <c r="AE36" s="211"/>
      <c r="AF36" s="211"/>
      <c r="AG36" s="212"/>
      <c r="AH36" s="32"/>
      <c r="AI36" s="33"/>
      <c r="AJ36" s="33"/>
      <c r="AK36" s="34"/>
      <c r="AL36" s="47"/>
      <c r="AM36" s="49"/>
      <c r="AN36" s="49"/>
      <c r="AO36" s="50"/>
      <c r="AP36" s="213"/>
      <c r="AQ36" s="214"/>
      <c r="AR36" s="214"/>
      <c r="AS36" s="215"/>
      <c r="AT36" s="216">
        <v>4.467592592846E-3</v>
      </c>
      <c r="AU36" s="217">
        <v>4.7800925931370001E-3</v>
      </c>
      <c r="AV36" s="217">
        <v>4.5138888890510001E-3</v>
      </c>
      <c r="AW36" s="218">
        <v>4.5717592583969999E-3</v>
      </c>
      <c r="AX36" s="288">
        <v>4.4444444429250001E-3</v>
      </c>
      <c r="AY36" s="289">
        <v>4.3865740735780003E-3</v>
      </c>
      <c r="AZ36" s="289">
        <v>4.3518518505149999E-3</v>
      </c>
      <c r="BA36" s="290">
        <v>4.3750000004369998E-3</v>
      </c>
      <c r="BB36" s="219">
        <v>4.7106481481481478E-3</v>
      </c>
      <c r="BC36" s="220">
        <v>4.4675925925925933E-3</v>
      </c>
      <c r="BD36" s="220">
        <v>4.8148148148148152E-3</v>
      </c>
      <c r="BE36" s="221">
        <v>4.5370370370370365E-3</v>
      </c>
      <c r="BF36" s="222"/>
      <c r="BG36" s="223"/>
      <c r="BH36" s="223"/>
      <c r="BI36" s="224"/>
      <c r="BJ36" s="349"/>
      <c r="BK36" s="350"/>
      <c r="BL36" s="350"/>
      <c r="BM36" s="351"/>
    </row>
    <row r="37" spans="1:65">
      <c r="A37" s="325" t="s">
        <v>45</v>
      </c>
      <c r="B37" s="321">
        <f t="shared" si="0"/>
        <v>4.2708333348859999E-3</v>
      </c>
      <c r="C37" s="31">
        <f t="shared" si="1"/>
        <v>4.5172646604615223E-3</v>
      </c>
      <c r="D37" s="326">
        <f t="shared" si="2"/>
        <v>4.5275054465498251E-3</v>
      </c>
      <c r="E37" s="317">
        <v>4.5833333315389996E-3</v>
      </c>
      <c r="F37" s="270">
        <v>4.5601851852550002E-3</v>
      </c>
      <c r="G37" s="271">
        <v>4.6412037045229998E-3</v>
      </c>
      <c r="H37" s="32">
        <v>4.5601851852550002E-3</v>
      </c>
      <c r="I37" s="33">
        <v>4.5486111121139997E-3</v>
      </c>
      <c r="J37" s="34">
        <v>4.3634259272950001E-3</v>
      </c>
      <c r="K37" s="35">
        <v>4.6527777776650004E-3</v>
      </c>
      <c r="L37" s="36">
        <v>4.3634259272950001E-3</v>
      </c>
      <c r="M37" s="36">
        <v>4.5717592583969999E-3</v>
      </c>
      <c r="N37" s="37">
        <v>4.4328703697829996E-3</v>
      </c>
      <c r="O37" s="38">
        <v>4.4560185197040003E-3</v>
      </c>
      <c r="P37" s="39">
        <v>4.3750000004369998E-3</v>
      </c>
      <c r="Q37" s="40">
        <v>4.3402777773740003E-3</v>
      </c>
      <c r="R37" s="41">
        <v>4.6296296313810001E-3</v>
      </c>
      <c r="S37" s="42">
        <v>4.4212962966409999E-3</v>
      </c>
      <c r="T37" s="42">
        <v>4.6990740738689996E-3</v>
      </c>
      <c r="U37" s="43">
        <v>4.3865740735780003E-3</v>
      </c>
      <c r="V37" s="44">
        <v>4.4907407391290002E-3</v>
      </c>
      <c r="W37" s="45">
        <v>4.3750000004369998E-3</v>
      </c>
      <c r="X37" s="45">
        <v>4.5023148159090004E-3</v>
      </c>
      <c r="Y37" s="46">
        <v>4.467592592846E-3</v>
      </c>
      <c r="Z37" s="47">
        <v>4.6296296313810001E-3</v>
      </c>
      <c r="AA37" s="48">
        <v>4.4328703697829996E-3</v>
      </c>
      <c r="AB37" s="49">
        <v>4.4328703697829996E-3</v>
      </c>
      <c r="AC37" s="50">
        <v>4.39814814672E-3</v>
      </c>
      <c r="AD37" s="51">
        <v>4.7453703700739997E-3</v>
      </c>
      <c r="AE37" s="211"/>
      <c r="AF37" s="211">
        <v>4.4791666659879997E-3</v>
      </c>
      <c r="AG37" s="212">
        <v>4.4791666659879997E-3</v>
      </c>
      <c r="AH37" s="32">
        <v>4.4328703697829996E-3</v>
      </c>
      <c r="AI37" s="33"/>
      <c r="AJ37" s="33">
        <v>4.4907407391290002E-3</v>
      </c>
      <c r="AK37" s="34">
        <v>4.9189814817510004E-3</v>
      </c>
      <c r="AL37" s="47">
        <v>5.1620370359159997E-3</v>
      </c>
      <c r="AM37" s="49">
        <v>4.4560185197040003E-3</v>
      </c>
      <c r="AN37" s="49">
        <v>4.2708333348859999E-3</v>
      </c>
      <c r="AO37" s="50">
        <v>4.4328703697829996E-3</v>
      </c>
      <c r="AP37" s="213">
        <v>4.9884259242389999E-3</v>
      </c>
      <c r="AQ37" s="214">
        <v>4.5138888890510001E-3</v>
      </c>
      <c r="AR37" s="214"/>
      <c r="AS37" s="215">
        <v>4.4907407391290002E-3</v>
      </c>
      <c r="AT37" s="216"/>
      <c r="AU37" s="217">
        <v>4.8032407394200003E-3</v>
      </c>
      <c r="AV37" s="217">
        <v>4.31712963109E-3</v>
      </c>
      <c r="AW37" s="218">
        <v>4.4212962966409999E-3</v>
      </c>
      <c r="AX37" s="288"/>
      <c r="AY37" s="289">
        <v>4.4212962966409999E-3</v>
      </c>
      <c r="AZ37" s="289">
        <v>4.3634259272950001E-3</v>
      </c>
      <c r="BA37" s="290">
        <v>4.3518518505149999E-3</v>
      </c>
      <c r="BB37" s="219">
        <v>4.5601851851851853E-3</v>
      </c>
      <c r="BC37" s="220">
        <v>4.363425925925926E-3</v>
      </c>
      <c r="BD37" s="220">
        <v>4.6064814814814814E-3</v>
      </c>
      <c r="BE37" s="221">
        <v>4.4444444444444444E-3</v>
      </c>
      <c r="BF37" s="222"/>
      <c r="BG37" s="223"/>
      <c r="BH37" s="223"/>
      <c r="BI37" s="224"/>
      <c r="BJ37" s="349"/>
      <c r="BK37" s="350"/>
      <c r="BL37" s="350"/>
      <c r="BM37" s="351"/>
    </row>
    <row r="38" spans="1:65">
      <c r="A38" s="325" t="s">
        <v>46</v>
      </c>
      <c r="B38" s="321">
        <f t="shared" si="0"/>
        <v>4.1087962963499997E-3</v>
      </c>
      <c r="C38" s="31">
        <f t="shared" si="1"/>
        <v>4.40448633153757E-3</v>
      </c>
      <c r="D38" s="326">
        <f t="shared" si="2"/>
        <v>4.4890873016713547E-3</v>
      </c>
      <c r="E38" s="317">
        <v>4.7222222237910004E-3</v>
      </c>
      <c r="F38" s="270">
        <v>4.2129629619009996E-3</v>
      </c>
      <c r="G38" s="271"/>
      <c r="H38" s="32">
        <v>4.2592592581059997E-3</v>
      </c>
      <c r="I38" s="33">
        <v>4.3634259272950001E-3</v>
      </c>
      <c r="J38" s="34">
        <v>4.4212962966409999E-3</v>
      </c>
      <c r="K38" s="35">
        <v>4.3287037042319997E-3</v>
      </c>
      <c r="L38" s="36">
        <v>4.2939814811690001E-3</v>
      </c>
      <c r="M38" s="36">
        <v>4.1203703694920003E-3</v>
      </c>
      <c r="N38" s="37"/>
      <c r="O38" s="38">
        <v>4.3634259272950001E-3</v>
      </c>
      <c r="P38" s="39"/>
      <c r="Q38" s="40">
        <v>4.1087962963499997E-3</v>
      </c>
      <c r="R38" s="41">
        <v>4.4907407391290002E-3</v>
      </c>
      <c r="S38" s="42">
        <v>4.3055555543109999E-3</v>
      </c>
      <c r="T38" s="42">
        <v>4.5833333315389996E-3</v>
      </c>
      <c r="U38" s="43">
        <v>4.2939814811690001E-3</v>
      </c>
      <c r="V38" s="44">
        <v>4.31712963109E-3</v>
      </c>
      <c r="W38" s="45">
        <v>4.2939814811690001E-3</v>
      </c>
      <c r="X38" s="45">
        <v>4.4444444429250001E-3</v>
      </c>
      <c r="Y38" s="46">
        <v>4.3055555543109999E-3</v>
      </c>
      <c r="Z38" s="47">
        <v>4.2592592581059997E-3</v>
      </c>
      <c r="AA38" s="48">
        <v>4.3287037042319997E-3</v>
      </c>
      <c r="AB38" s="49">
        <v>4.3750000004369998E-3</v>
      </c>
      <c r="AC38" s="50">
        <v>4.2939814811690001E-3</v>
      </c>
      <c r="AD38" s="51">
        <v>4.5601851852550002E-3</v>
      </c>
      <c r="AE38" s="211"/>
      <c r="AF38" s="211">
        <v>4.3287037042319997E-3</v>
      </c>
      <c r="AG38" s="212">
        <v>4.4097222235000002E-3</v>
      </c>
      <c r="AH38" s="32">
        <v>4.4097222235000002E-3</v>
      </c>
      <c r="AI38" s="33"/>
      <c r="AJ38" s="33">
        <v>4.247685184964E-3</v>
      </c>
      <c r="AK38" s="34">
        <v>4.6990740738689996E-3</v>
      </c>
      <c r="AL38" s="47">
        <v>4.7569444432160003E-3</v>
      </c>
      <c r="AM38" s="49">
        <v>4.2245370386809998E-3</v>
      </c>
      <c r="AN38" s="49">
        <v>4.6990740738689996E-3</v>
      </c>
      <c r="AO38" s="50">
        <v>4.2824074080269996E-3</v>
      </c>
      <c r="AP38" s="213">
        <v>4.8611111124049998E-3</v>
      </c>
      <c r="AQ38" s="214">
        <v>4.3402777773740003E-3</v>
      </c>
      <c r="AR38" s="214"/>
      <c r="AS38" s="215">
        <v>4.3865740735780003E-3</v>
      </c>
      <c r="AT38" s="216">
        <v>4.4328703697829996E-3</v>
      </c>
      <c r="AU38" s="217">
        <v>4.8495370356249996E-3</v>
      </c>
      <c r="AV38" s="217"/>
      <c r="AW38" s="218">
        <v>4.2245370386809998E-3</v>
      </c>
      <c r="AX38" s="288">
        <v>4.3402777773740003E-3</v>
      </c>
      <c r="AY38" s="289"/>
      <c r="AZ38" s="289">
        <v>4.2361111118230004E-3</v>
      </c>
      <c r="BA38" s="290"/>
      <c r="BB38" s="219"/>
      <c r="BC38" s="220"/>
      <c r="BD38" s="220">
        <v>4.7916666666666672E-3</v>
      </c>
      <c r="BE38" s="221">
        <v>4.4212962962962956E-3</v>
      </c>
      <c r="BF38" s="222"/>
      <c r="BG38" s="223"/>
      <c r="BH38" s="223"/>
      <c r="BI38" s="224"/>
      <c r="BJ38" s="349"/>
      <c r="BK38" s="350"/>
      <c r="BL38" s="350"/>
      <c r="BM38" s="351"/>
    </row>
    <row r="39" spans="1:65">
      <c r="A39" s="325" t="s">
        <v>96</v>
      </c>
      <c r="B39" s="321">
        <f t="shared" si="0"/>
        <v>4.8958333318299997E-3</v>
      </c>
      <c r="C39" s="31">
        <f t="shared" si="1"/>
        <v>5.0810185181341819E-3</v>
      </c>
      <c r="D39" s="326">
        <f t="shared" si="2"/>
        <v>5.0810185181341819E-3</v>
      </c>
      <c r="E39" s="317"/>
      <c r="F39" s="270"/>
      <c r="G39" s="271"/>
      <c r="H39" s="32"/>
      <c r="I39" s="33"/>
      <c r="J39" s="34"/>
      <c r="K39" s="35"/>
      <c r="L39" s="36"/>
      <c r="M39" s="36"/>
      <c r="N39" s="37"/>
      <c r="O39" s="38"/>
      <c r="P39" s="39"/>
      <c r="Q39" s="40"/>
      <c r="R39" s="41"/>
      <c r="S39" s="42"/>
      <c r="T39" s="42"/>
      <c r="U39" s="43"/>
      <c r="V39" s="44"/>
      <c r="W39" s="45"/>
      <c r="X39" s="45"/>
      <c r="Y39" s="46"/>
      <c r="Z39" s="47"/>
      <c r="AA39" s="48"/>
      <c r="AB39" s="49"/>
      <c r="AC39" s="50"/>
      <c r="AD39" s="51"/>
      <c r="AE39" s="211"/>
      <c r="AF39" s="211"/>
      <c r="AG39" s="212"/>
      <c r="AH39" s="32"/>
      <c r="AI39" s="33"/>
      <c r="AJ39" s="33"/>
      <c r="AK39" s="34"/>
      <c r="AL39" s="47"/>
      <c r="AM39" s="49"/>
      <c r="AN39" s="49"/>
      <c r="AO39" s="50"/>
      <c r="AP39" s="213"/>
      <c r="AQ39" s="214"/>
      <c r="AR39" s="214"/>
      <c r="AS39" s="215"/>
      <c r="AT39" s="216">
        <v>4.9421296280339998E-3</v>
      </c>
      <c r="AU39" s="217">
        <v>5.5555555554750004E-3</v>
      </c>
      <c r="AV39" s="217">
        <v>4.9652777779559997E-3</v>
      </c>
      <c r="AW39" s="218">
        <v>5.0694444435070004E-3</v>
      </c>
      <c r="AX39" s="288">
        <v>4.953703704814E-3</v>
      </c>
      <c r="AY39" s="289">
        <v>5.034722220444E-3</v>
      </c>
      <c r="AZ39" s="289">
        <v>5.0578703703649999E-3</v>
      </c>
      <c r="BA39" s="290">
        <v>4.8958333318299997E-3</v>
      </c>
      <c r="BB39" s="219">
        <v>5.208333333333333E-3</v>
      </c>
      <c r="BC39" s="220">
        <v>4.9537037037037041E-3</v>
      </c>
      <c r="BD39" s="220">
        <v>5.3587962962962964E-3</v>
      </c>
      <c r="BE39" s="221">
        <v>4.9768518518518521E-3</v>
      </c>
      <c r="BF39" s="222"/>
      <c r="BG39" s="223"/>
      <c r="BH39" s="223"/>
      <c r="BI39" s="224"/>
      <c r="BJ39" s="349"/>
      <c r="BK39" s="350"/>
      <c r="BL39" s="350"/>
      <c r="BM39" s="351"/>
    </row>
    <row r="40" spans="1:65">
      <c r="A40" s="325" t="s">
        <v>16</v>
      </c>
      <c r="B40" s="321">
        <f t="shared" si="0"/>
        <v>4.7453703700739997E-3</v>
      </c>
      <c r="C40" s="31">
        <f t="shared" si="1"/>
        <v>5.001723797975673E-3</v>
      </c>
      <c r="D40" s="326">
        <f t="shared" si="2"/>
        <v>5.0319989101601549E-3</v>
      </c>
      <c r="E40" s="317"/>
      <c r="F40" s="270">
        <v>4.8726851855460003E-3</v>
      </c>
      <c r="G40" s="271">
        <v>4.9074074086089998E-3</v>
      </c>
      <c r="H40" s="32">
        <v>5.0578703703649999E-3</v>
      </c>
      <c r="I40" s="33">
        <v>4.8148148161999997E-3</v>
      </c>
      <c r="J40" s="34">
        <v>4.8611111124049998E-3</v>
      </c>
      <c r="K40" s="35">
        <v>5.1388888896330004E-3</v>
      </c>
      <c r="L40" s="36">
        <v>4.8032407394200003E-3</v>
      </c>
      <c r="M40" s="36">
        <v>4.9884259242389999E-3</v>
      </c>
      <c r="N40" s="37">
        <v>4.8495370356249996E-3</v>
      </c>
      <c r="O40" s="38">
        <v>4.7916666662789998E-3</v>
      </c>
      <c r="P40" s="39">
        <v>4.8611111124049998E-3</v>
      </c>
      <c r="Q40" s="40">
        <v>4.9189814817510004E-3</v>
      </c>
      <c r="R40" s="41">
        <v>4.9652777779559997E-3</v>
      </c>
      <c r="S40" s="42">
        <v>4.7453703700739997E-3</v>
      </c>
      <c r="T40" s="42">
        <v>5.2662037051050001E-3</v>
      </c>
      <c r="U40" s="43">
        <v>4.7569444432160003E-3</v>
      </c>
      <c r="V40" s="44">
        <v>5.1157407397109996E-3</v>
      </c>
      <c r="W40" s="45">
        <v>4.9884259242389999E-3</v>
      </c>
      <c r="X40" s="45">
        <v>4.9768518510970002E-3</v>
      </c>
      <c r="Y40" s="46">
        <v>5.0810185202859997E-3</v>
      </c>
      <c r="Z40" s="47">
        <v>5.0925925934280003E-3</v>
      </c>
      <c r="AA40" s="48">
        <v>5.0231481473020003E-3</v>
      </c>
      <c r="AB40" s="49">
        <v>5.0694444435070004E-3</v>
      </c>
      <c r="AC40" s="50">
        <v>4.8495370356249996E-3</v>
      </c>
      <c r="AD40" s="51">
        <v>5.4398148131440003E-3</v>
      </c>
      <c r="AE40" s="211"/>
      <c r="AF40" s="211">
        <v>4.9652777779559997E-3</v>
      </c>
      <c r="AG40" s="212">
        <v>5.0000000010190001E-3</v>
      </c>
      <c r="AH40" s="32">
        <v>4.9768518510970002E-3</v>
      </c>
      <c r="AI40" s="33"/>
      <c r="AJ40" s="33">
        <v>5.0231481473020003E-3</v>
      </c>
      <c r="AK40" s="34">
        <v>5.3356481475929996E-3</v>
      </c>
      <c r="AL40" s="47">
        <v>5.636574074742E-3</v>
      </c>
      <c r="AM40" s="49">
        <v>5.0115740741599997E-3</v>
      </c>
      <c r="AN40" s="49">
        <v>4.8032407394200003E-3</v>
      </c>
      <c r="AO40" s="50">
        <v>4.8958333318299997E-3</v>
      </c>
      <c r="AP40" s="213">
        <v>5.6597222210260003E-3</v>
      </c>
      <c r="AQ40" s="214">
        <v>5.0115740741599997E-3</v>
      </c>
      <c r="AR40" s="214"/>
      <c r="AS40" s="215">
        <v>4.8379629624829999E-3</v>
      </c>
      <c r="AT40" s="216">
        <v>5.0231481473020003E-3</v>
      </c>
      <c r="AU40" s="217">
        <v>5.4629629630650002E-3</v>
      </c>
      <c r="AV40" s="217">
        <v>4.8958333318299997E-3</v>
      </c>
      <c r="AW40" s="218">
        <v>4.9189814817510004E-3</v>
      </c>
      <c r="AX40" s="288"/>
      <c r="AY40" s="289">
        <v>4.8032407394200003E-3</v>
      </c>
      <c r="AZ40" s="289">
        <v>4.884259258688E-3</v>
      </c>
      <c r="BA40" s="290">
        <v>4.7569444432160003E-3</v>
      </c>
      <c r="BB40" s="219"/>
      <c r="BC40" s="220">
        <v>4.8611111111111112E-3</v>
      </c>
      <c r="BD40" s="220">
        <v>5.1967592592592595E-3</v>
      </c>
      <c r="BE40" s="221">
        <v>4.8842592592592592E-3</v>
      </c>
      <c r="BF40" s="222"/>
      <c r="BG40" s="223"/>
      <c r="BH40" s="223"/>
      <c r="BI40" s="224"/>
      <c r="BJ40" s="349"/>
      <c r="BK40" s="350"/>
      <c r="BL40" s="350"/>
      <c r="BM40" s="351"/>
    </row>
    <row r="41" spans="1:65" ht="13.5" thickBot="1">
      <c r="A41" s="327" t="s">
        <v>47</v>
      </c>
      <c r="B41" s="333">
        <f t="shared" si="0"/>
        <v>4.5717592583969999E-3</v>
      </c>
      <c r="C41" s="328">
        <f t="shared" si="1"/>
        <v>4.8952950042219978E-3</v>
      </c>
      <c r="D41" s="329">
        <f t="shared" si="2"/>
        <v>4.9183006533326948E-3</v>
      </c>
      <c r="E41" s="318">
        <v>4.8958333318299997E-3</v>
      </c>
      <c r="F41" s="272"/>
      <c r="G41" s="273"/>
      <c r="H41" s="225">
        <v>4.7800925931370001E-3</v>
      </c>
      <c r="I41" s="226">
        <v>4.8379629624829999E-3</v>
      </c>
      <c r="J41" s="227"/>
      <c r="K41" s="228">
        <v>4.7569444432160003E-3</v>
      </c>
      <c r="L41" s="229">
        <v>4.7222222237910004E-3</v>
      </c>
      <c r="M41" s="229">
        <v>4.6990740738689996E-3</v>
      </c>
      <c r="N41" s="230"/>
      <c r="O41" s="231">
        <v>4.7685185199950004E-3</v>
      </c>
      <c r="P41" s="232"/>
      <c r="Q41" s="233">
        <v>4.7222222237910004E-3</v>
      </c>
      <c r="R41" s="234">
        <v>5.1157407397109996E-3</v>
      </c>
      <c r="S41" s="235">
        <v>4.8726851855460003E-3</v>
      </c>
      <c r="T41" s="235">
        <v>5.2777777782469998E-3</v>
      </c>
      <c r="U41" s="236">
        <v>4.884259258688E-3</v>
      </c>
      <c r="V41" s="237">
        <v>4.953703704814E-3</v>
      </c>
      <c r="W41" s="238">
        <v>4.6412037045229998E-3</v>
      </c>
      <c r="X41" s="238">
        <v>4.8611111124049998E-3</v>
      </c>
      <c r="Y41" s="239">
        <v>4.9305555548930001E-3</v>
      </c>
      <c r="Z41" s="240">
        <v>4.7916666662789998E-3</v>
      </c>
      <c r="AA41" s="241">
        <v>4.884259258688E-3</v>
      </c>
      <c r="AB41" s="242">
        <v>4.8726851855460003E-3</v>
      </c>
      <c r="AC41" s="243">
        <v>4.8958333318299997E-3</v>
      </c>
      <c r="AD41" s="244">
        <v>5.3356481475929996E-3</v>
      </c>
      <c r="AE41" s="245"/>
      <c r="AF41" s="245">
        <v>4.8611111124049998E-3</v>
      </c>
      <c r="AG41" s="246">
        <v>4.884259258688E-3</v>
      </c>
      <c r="AH41" s="225">
        <v>4.6296296313810001E-3</v>
      </c>
      <c r="AI41" s="226"/>
      <c r="AJ41" s="226">
        <v>4.5717592583969999E-3</v>
      </c>
      <c r="AK41" s="227">
        <v>5.4398148131440003E-3</v>
      </c>
      <c r="AL41" s="240">
        <v>4.9884259242389999E-3</v>
      </c>
      <c r="AM41" s="242">
        <v>4.733796296932E-3</v>
      </c>
      <c r="AN41" s="242">
        <v>5.2777777782469998E-3</v>
      </c>
      <c r="AO41" s="243">
        <v>4.7106481470110002E-3</v>
      </c>
      <c r="AP41" s="247">
        <v>5.3587962975140003E-3</v>
      </c>
      <c r="AQ41" s="248">
        <v>4.7916666662789998E-3</v>
      </c>
      <c r="AR41" s="248"/>
      <c r="AS41" s="249">
        <v>4.9421296280339998E-3</v>
      </c>
      <c r="AT41" s="250">
        <v>4.7916666662789998E-3</v>
      </c>
      <c r="AU41" s="251">
        <v>5.034722220444E-3</v>
      </c>
      <c r="AV41" s="251">
        <v>4.8958333318299997E-3</v>
      </c>
      <c r="AW41" s="252">
        <v>4.687500000728E-3</v>
      </c>
      <c r="AX41" s="291">
        <v>4.7916666662789998E-3</v>
      </c>
      <c r="AY41" s="292">
        <v>5.0115740741599997E-3</v>
      </c>
      <c r="AZ41" s="292">
        <v>4.8263888893420002E-3</v>
      </c>
      <c r="BA41" s="293">
        <v>4.6412037045229998E-3</v>
      </c>
      <c r="BB41" s="253"/>
      <c r="BC41" s="254"/>
      <c r="BD41" s="254">
        <v>5.347222222222222E-3</v>
      </c>
      <c r="BE41" s="255">
        <v>4.7800925925925919E-3</v>
      </c>
      <c r="BF41" s="256"/>
      <c r="BG41" s="257"/>
      <c r="BH41" s="257"/>
      <c r="BI41" s="258"/>
      <c r="BJ41" s="352"/>
      <c r="BK41" s="353"/>
      <c r="BL41" s="353"/>
      <c r="BM41" s="354"/>
    </row>
    <row r="42" spans="1:65">
      <c r="A42" s="322"/>
      <c r="B42" s="316"/>
      <c r="C42" s="323"/>
      <c r="D42" s="324"/>
      <c r="E42" s="317"/>
      <c r="F42" s="270"/>
      <c r="G42" s="271"/>
      <c r="H42" s="32"/>
      <c r="I42" s="33"/>
      <c r="J42" s="34"/>
      <c r="K42" s="35"/>
      <c r="L42" s="36"/>
      <c r="M42" s="36"/>
      <c r="N42" s="37"/>
      <c r="O42" s="38"/>
      <c r="P42" s="39"/>
      <c r="Q42" s="40"/>
      <c r="R42" s="41"/>
      <c r="S42" s="42"/>
      <c r="T42" s="42"/>
      <c r="U42" s="43"/>
      <c r="V42" s="44"/>
      <c r="W42" s="45"/>
      <c r="X42" s="45"/>
      <c r="Y42" s="46"/>
      <c r="Z42" s="47"/>
      <c r="AA42" s="48"/>
      <c r="AB42" s="49"/>
      <c r="AC42" s="50"/>
      <c r="AD42" s="51"/>
      <c r="AE42" s="211"/>
      <c r="AF42" s="211"/>
      <c r="AG42" s="212"/>
      <c r="AH42" s="32"/>
      <c r="AI42" s="33"/>
      <c r="AJ42" s="33"/>
      <c r="AK42" s="34"/>
      <c r="AL42" s="47"/>
      <c r="AM42" s="49"/>
      <c r="AN42" s="49"/>
      <c r="AO42" s="50"/>
      <c r="AP42" s="213"/>
      <c r="AQ42" s="214"/>
      <c r="AR42" s="214"/>
      <c r="AS42" s="215"/>
      <c r="AT42" s="216"/>
      <c r="AU42" s="217"/>
      <c r="AV42" s="217"/>
      <c r="AW42" s="218"/>
      <c r="AX42" s="288"/>
      <c r="AY42" s="289"/>
      <c r="AZ42" s="289"/>
      <c r="BA42" s="290"/>
      <c r="BB42" s="219"/>
      <c r="BC42" s="220"/>
      <c r="BD42" s="220"/>
      <c r="BE42" s="221"/>
      <c r="BF42" s="222"/>
      <c r="BG42" s="223"/>
      <c r="BH42" s="223"/>
      <c r="BI42" s="224"/>
      <c r="BJ42" s="349"/>
      <c r="BK42" s="350"/>
      <c r="BL42" s="350"/>
      <c r="BM42" s="351"/>
    </row>
    <row r="43" spans="1:65">
      <c r="A43" s="325" t="s">
        <v>48</v>
      </c>
      <c r="B43" s="321">
        <f t="shared" si="0"/>
        <v>4.8148148161999997E-3</v>
      </c>
      <c r="C43" s="31">
        <f t="shared" si="1"/>
        <v>5.1157407403476943E-3</v>
      </c>
      <c r="D43" s="326">
        <f t="shared" si="2"/>
        <v>5.1273148143505367E-3</v>
      </c>
      <c r="E43" s="317">
        <v>5.7060185172300004E-3</v>
      </c>
      <c r="F43" s="270">
        <v>5.2893518513880003E-3</v>
      </c>
      <c r="G43" s="271"/>
      <c r="H43" s="32"/>
      <c r="I43" s="33">
        <v>4.9652777779559997E-3</v>
      </c>
      <c r="J43" s="34"/>
      <c r="K43" s="35"/>
      <c r="L43" s="36">
        <v>4.9652777779559997E-3</v>
      </c>
      <c r="M43" s="36">
        <v>5.2083333321209999E-3</v>
      </c>
      <c r="N43" s="37">
        <v>5.034722220444E-3</v>
      </c>
      <c r="O43" s="38">
        <v>5.2083333321209999E-3</v>
      </c>
      <c r="P43" s="39"/>
      <c r="Q43" s="40">
        <v>5.0694444435070004E-3</v>
      </c>
      <c r="R43" s="41"/>
      <c r="S43" s="42"/>
      <c r="T43" s="42"/>
      <c r="U43" s="43"/>
      <c r="V43" s="44">
        <v>4.9884259242389999E-3</v>
      </c>
      <c r="W43" s="45">
        <v>5.0694444435070004E-3</v>
      </c>
      <c r="X43" s="45">
        <v>5.0231481473020003E-3</v>
      </c>
      <c r="Y43" s="46"/>
      <c r="Z43" s="47">
        <v>5.2662037051050001E-3</v>
      </c>
      <c r="AA43" s="48">
        <v>5.0115740741599997E-3</v>
      </c>
      <c r="AB43" s="49">
        <v>5.034722220444E-3</v>
      </c>
      <c r="AC43" s="50">
        <v>4.9305555548930001E-3</v>
      </c>
      <c r="AD43" s="51">
        <v>5.1273148164909998E-3</v>
      </c>
      <c r="AE43" s="211"/>
      <c r="AF43" s="211"/>
      <c r="AG43" s="212">
        <v>5.0000000010190001E-3</v>
      </c>
      <c r="AH43" s="32">
        <v>5.0000000010190001E-3</v>
      </c>
      <c r="AI43" s="33"/>
      <c r="AJ43" s="33">
        <v>5.0000000010190001E-3</v>
      </c>
      <c r="AK43" s="34">
        <v>5.1967592589790002E-3</v>
      </c>
      <c r="AL43" s="47">
        <v>5.8333333327030001E-3</v>
      </c>
      <c r="AM43" s="49">
        <v>5.0231481473020003E-3</v>
      </c>
      <c r="AN43" s="49">
        <v>4.8958333318299997E-3</v>
      </c>
      <c r="AO43" s="50">
        <v>5.0925925934280003E-3</v>
      </c>
      <c r="AP43" s="213">
        <v>5.520833332412E-3</v>
      </c>
      <c r="AQ43" s="214">
        <v>4.9768518510970002E-3</v>
      </c>
      <c r="AR43" s="214"/>
      <c r="AS43" s="215">
        <v>4.8958333318299997E-3</v>
      </c>
      <c r="AT43" s="216">
        <v>5.10416666657E-3</v>
      </c>
      <c r="AU43" s="217">
        <v>5.3819444437979997E-3</v>
      </c>
      <c r="AV43" s="217">
        <v>4.884259258688E-3</v>
      </c>
      <c r="AW43" s="218">
        <v>4.9768518510970002E-3</v>
      </c>
      <c r="AX43" s="288">
        <v>5.3356481475929996E-3</v>
      </c>
      <c r="AY43" s="289">
        <v>4.9421296280339998E-3</v>
      </c>
      <c r="AZ43" s="289">
        <v>4.8148148161999997E-3</v>
      </c>
      <c r="BA43" s="290">
        <v>4.9305555548930001E-3</v>
      </c>
      <c r="BB43" s="219">
        <v>5.4513888888888884E-3</v>
      </c>
      <c r="BC43" s="220">
        <v>5.0925925925925921E-3</v>
      </c>
      <c r="BD43" s="220">
        <v>5.2430555555555555E-3</v>
      </c>
      <c r="BE43" s="221">
        <v>5.0231481481481481E-3</v>
      </c>
      <c r="BF43" s="222"/>
      <c r="BG43" s="223"/>
      <c r="BH43" s="223"/>
      <c r="BI43" s="224"/>
      <c r="BJ43" s="349"/>
      <c r="BK43" s="350"/>
      <c r="BL43" s="350"/>
      <c r="BM43" s="351"/>
    </row>
    <row r="44" spans="1:65">
      <c r="A44" s="325" t="s">
        <v>49</v>
      </c>
      <c r="B44" s="321">
        <f t="shared" si="0"/>
        <v>4.5949074083179997E-3</v>
      </c>
      <c r="C44" s="31">
        <f t="shared" si="1"/>
        <v>4.9560657597733414E-3</v>
      </c>
      <c r="D44" s="326">
        <f t="shared" si="2"/>
        <v>4.9890350879827228E-3</v>
      </c>
      <c r="E44" s="317">
        <v>5.5324074091910001E-3</v>
      </c>
      <c r="F44" s="270">
        <v>4.8958333318299997E-3</v>
      </c>
      <c r="G44" s="271">
        <v>4.8495370356249996E-3</v>
      </c>
      <c r="H44" s="32"/>
      <c r="I44" s="33">
        <v>4.7453703700739997E-3</v>
      </c>
      <c r="J44" s="34">
        <v>4.8726851855460003E-3</v>
      </c>
      <c r="K44" s="35">
        <v>4.9189814817510004E-3</v>
      </c>
      <c r="L44" s="36">
        <v>4.7222222237910004E-3</v>
      </c>
      <c r="M44" s="36">
        <v>4.7685185199950004E-3</v>
      </c>
      <c r="N44" s="37">
        <v>5.034722220444E-3</v>
      </c>
      <c r="O44" s="38">
        <v>4.8032407394200003E-3</v>
      </c>
      <c r="P44" s="39">
        <v>4.7800925931370001E-3</v>
      </c>
      <c r="Q44" s="40">
        <v>5.0925925934280003E-3</v>
      </c>
      <c r="R44" s="41">
        <v>4.9768518510970002E-3</v>
      </c>
      <c r="S44" s="42">
        <v>4.8263888893420002E-3</v>
      </c>
      <c r="T44" s="42">
        <v>5.3356481475929996E-3</v>
      </c>
      <c r="U44" s="43">
        <v>4.7916666662789998E-3</v>
      </c>
      <c r="V44" s="44">
        <v>5.0925925934280003E-3</v>
      </c>
      <c r="W44" s="45">
        <v>4.7685185199950004E-3</v>
      </c>
      <c r="X44" s="45">
        <v>4.9074074086089998E-3</v>
      </c>
      <c r="Y44" s="46">
        <v>4.7685185199950004E-3</v>
      </c>
      <c r="Z44" s="47">
        <v>4.8495370356249996E-3</v>
      </c>
      <c r="AA44" s="48">
        <v>4.8495370356249996E-3</v>
      </c>
      <c r="AB44" s="49">
        <v>4.9421296280339998E-3</v>
      </c>
      <c r="AC44" s="50">
        <v>4.7916666662789998E-3</v>
      </c>
      <c r="AD44" s="51">
        <v>5.4513888899239997E-3</v>
      </c>
      <c r="AE44" s="211"/>
      <c r="AF44" s="211">
        <v>4.7685185199950004E-3</v>
      </c>
      <c r="AG44" s="212">
        <v>4.8263888893420002E-3</v>
      </c>
      <c r="AH44" s="32">
        <v>4.9652777779559997E-3</v>
      </c>
      <c r="AI44" s="33"/>
      <c r="AJ44" s="33">
        <v>4.8263888893420002E-3</v>
      </c>
      <c r="AK44" s="34">
        <v>5.30092592453E-3</v>
      </c>
      <c r="AL44" s="47">
        <v>5.2199074089E-3</v>
      </c>
      <c r="AM44" s="49">
        <v>4.7685185199950004E-3</v>
      </c>
      <c r="AN44" s="49">
        <v>5.30092592453E-3</v>
      </c>
      <c r="AO44" s="50">
        <v>4.7800925931370001E-3</v>
      </c>
      <c r="AP44" s="213">
        <v>5.520833332412E-3</v>
      </c>
      <c r="AQ44" s="214">
        <v>4.7685185199950004E-3</v>
      </c>
      <c r="AR44" s="214"/>
      <c r="AS44" s="215">
        <v>4.7685185199950004E-3</v>
      </c>
      <c r="AT44" s="216">
        <v>4.8726851855460003E-3</v>
      </c>
      <c r="AU44" s="217">
        <v>5.6828703709470001E-3</v>
      </c>
      <c r="AV44" s="217">
        <v>5.0578703703649999E-3</v>
      </c>
      <c r="AW44" s="218">
        <v>4.6990740738689996E-3</v>
      </c>
      <c r="AX44" s="288">
        <v>4.7453703700739997E-3</v>
      </c>
      <c r="AY44" s="289">
        <v>5.0578703703649999E-3</v>
      </c>
      <c r="AZ44" s="289">
        <v>4.8379629624829999E-3</v>
      </c>
      <c r="BA44" s="290">
        <v>4.5949074083179997E-3</v>
      </c>
      <c r="BB44" s="219">
        <v>4.9884259259259265E-3</v>
      </c>
      <c r="BC44" s="220">
        <v>4.7453703703703703E-3</v>
      </c>
      <c r="BD44" s="220">
        <v>5.5439814814814822E-3</v>
      </c>
      <c r="BE44" s="221">
        <v>4.8379629629629632E-3</v>
      </c>
      <c r="BF44" s="222"/>
      <c r="BG44" s="223"/>
      <c r="BH44" s="223"/>
      <c r="BI44" s="224"/>
      <c r="BJ44" s="349"/>
      <c r="BK44" s="350"/>
      <c r="BL44" s="350"/>
      <c r="BM44" s="351"/>
    </row>
    <row r="45" spans="1:65">
      <c r="A45" s="325" t="s">
        <v>50</v>
      </c>
      <c r="B45" s="321">
        <f t="shared" si="0"/>
        <v>4.4791666659879997E-3</v>
      </c>
      <c r="C45" s="31">
        <f t="shared" si="1"/>
        <v>4.7883957328234313E-3</v>
      </c>
      <c r="D45" s="326">
        <f t="shared" si="2"/>
        <v>4.8154578187013207E-3</v>
      </c>
      <c r="E45" s="317">
        <v>4.9074074086089998E-3</v>
      </c>
      <c r="F45" s="270">
        <v>4.8379629624829999E-3</v>
      </c>
      <c r="G45" s="271"/>
      <c r="H45" s="32">
        <v>4.6412037045229998E-3</v>
      </c>
      <c r="I45" s="33">
        <v>4.8611111124049998E-3</v>
      </c>
      <c r="J45" s="34"/>
      <c r="K45" s="35">
        <v>4.7222222237910004E-3</v>
      </c>
      <c r="L45" s="36">
        <v>4.7916666662789998E-3</v>
      </c>
      <c r="M45" s="36">
        <v>4.5833333315389996E-3</v>
      </c>
      <c r="N45" s="37">
        <v>4.6759259275860002E-3</v>
      </c>
      <c r="O45" s="38">
        <v>4.8379629624829999E-3</v>
      </c>
      <c r="P45" s="39"/>
      <c r="Q45" s="40">
        <v>4.7453703700739997E-3</v>
      </c>
      <c r="R45" s="41">
        <v>4.8148148161999997E-3</v>
      </c>
      <c r="S45" s="42">
        <v>4.7106481470110002E-3</v>
      </c>
      <c r="T45" s="42">
        <v>4.9074074086089998E-3</v>
      </c>
      <c r="U45" s="43">
        <v>4.4791666659879997E-3</v>
      </c>
      <c r="V45" s="44">
        <v>4.5601851852550002E-3</v>
      </c>
      <c r="W45" s="45">
        <v>4.6064814814600003E-3</v>
      </c>
      <c r="X45" s="45">
        <v>4.6759259275860002E-3</v>
      </c>
      <c r="Y45" s="46">
        <v>4.7685185199950004E-3</v>
      </c>
      <c r="Z45" s="47">
        <v>4.953703704814E-3</v>
      </c>
      <c r="AA45" s="48">
        <v>4.687500000728E-3</v>
      </c>
      <c r="AB45" s="49">
        <v>4.7453703700739997E-3</v>
      </c>
      <c r="AC45" s="50">
        <v>4.7800925931370001E-3</v>
      </c>
      <c r="AD45" s="51">
        <v>4.8611111124049998E-3</v>
      </c>
      <c r="AE45" s="211"/>
      <c r="AF45" s="211">
        <v>4.664351850806E-3</v>
      </c>
      <c r="AG45" s="212">
        <v>4.9305555548930001E-3</v>
      </c>
      <c r="AH45" s="32">
        <v>4.5717592583969999E-3</v>
      </c>
      <c r="AI45" s="33"/>
      <c r="AJ45" s="33">
        <v>4.7222222237910004E-3</v>
      </c>
      <c r="AK45" s="34">
        <v>5.5439814823329998E-3</v>
      </c>
      <c r="AL45" s="47">
        <v>5.3472222207350002E-3</v>
      </c>
      <c r="AM45" s="49"/>
      <c r="AN45" s="49">
        <v>4.5833333315389996E-3</v>
      </c>
      <c r="AO45" s="50">
        <v>4.6527777776650004E-3</v>
      </c>
      <c r="AP45" s="213">
        <v>5.3935185169390002E-3</v>
      </c>
      <c r="AQ45" s="214">
        <v>4.7800925931370001E-3</v>
      </c>
      <c r="AR45" s="214"/>
      <c r="AS45" s="215">
        <v>4.6296296313810001E-3</v>
      </c>
      <c r="AT45" s="216">
        <v>4.664351850806E-3</v>
      </c>
      <c r="AU45" s="217">
        <v>5.1157407397109996E-3</v>
      </c>
      <c r="AV45" s="217">
        <v>4.664351850806E-3</v>
      </c>
      <c r="AW45" s="218">
        <v>4.8263888893420002E-3</v>
      </c>
      <c r="AX45" s="288">
        <v>4.7800925931370001E-3</v>
      </c>
      <c r="AY45" s="289">
        <v>4.7222222237910004E-3</v>
      </c>
      <c r="AZ45" s="289">
        <v>4.5254629621919997E-3</v>
      </c>
      <c r="BA45" s="290">
        <v>4.6527777776650004E-3</v>
      </c>
      <c r="BB45" s="219">
        <v>4.7800925925925919E-3</v>
      </c>
      <c r="BC45" s="220">
        <v>4.5949074074074078E-3</v>
      </c>
      <c r="BD45" s="220">
        <v>5.0925925925925921E-3</v>
      </c>
      <c r="BE45" s="221">
        <v>4.8726851851851856E-3</v>
      </c>
      <c r="BF45" s="222"/>
      <c r="BG45" s="223"/>
      <c r="BH45" s="223"/>
      <c r="BI45" s="224"/>
      <c r="BJ45" s="349"/>
      <c r="BK45" s="350"/>
      <c r="BL45" s="350"/>
      <c r="BM45" s="351"/>
    </row>
    <row r="46" spans="1:65">
      <c r="A46" s="325" t="s">
        <v>15</v>
      </c>
      <c r="B46" s="321">
        <f t="shared" si="0"/>
        <v>4.9421296280339998E-3</v>
      </c>
      <c r="C46" s="31">
        <f t="shared" si="1"/>
        <v>5.1899841916126632E-3</v>
      </c>
      <c r="D46" s="326">
        <f t="shared" si="2"/>
        <v>5.2096949891070115E-3</v>
      </c>
      <c r="E46" s="317">
        <v>5.4513888899239997E-3</v>
      </c>
      <c r="F46" s="270">
        <v>5.3819444437979997E-3</v>
      </c>
      <c r="G46" s="271">
        <v>5.3587962975140003E-3</v>
      </c>
      <c r="H46" s="32">
        <v>5.1157407397109996E-3</v>
      </c>
      <c r="I46" s="33">
        <v>5.1388888896330004E-3</v>
      </c>
      <c r="J46" s="34">
        <v>5.2199074089E-3</v>
      </c>
      <c r="K46" s="35">
        <v>5.4050925937190004E-3</v>
      </c>
      <c r="L46" s="36">
        <v>5.034722220444E-3</v>
      </c>
      <c r="M46" s="36">
        <v>5.2083333321209999E-3</v>
      </c>
      <c r="N46" s="37">
        <v>5.0000000010190001E-3</v>
      </c>
      <c r="O46" s="38">
        <v>5.0694444435070004E-3</v>
      </c>
      <c r="P46" s="39">
        <v>5.0000000010190001E-3</v>
      </c>
      <c r="Q46" s="40">
        <v>5.0810185202859997E-3</v>
      </c>
      <c r="R46" s="41"/>
      <c r="S46" s="42"/>
      <c r="T46" s="42"/>
      <c r="U46" s="43"/>
      <c r="V46" s="44"/>
      <c r="W46" s="45"/>
      <c r="X46" s="45"/>
      <c r="Y46" s="46">
        <v>5.2314814820419997E-3</v>
      </c>
      <c r="Z46" s="47">
        <v>5.2546296283249999E-3</v>
      </c>
      <c r="AA46" s="48">
        <v>5.0578703703649999E-3</v>
      </c>
      <c r="AB46" s="49">
        <v>5.1157407397109996E-3</v>
      </c>
      <c r="AC46" s="50">
        <v>5.1273148164909998E-3</v>
      </c>
      <c r="AD46" s="51">
        <v>5.4282407400019998E-3</v>
      </c>
      <c r="AE46" s="211"/>
      <c r="AF46" s="211">
        <v>5.0462962972230001E-3</v>
      </c>
      <c r="AG46" s="212">
        <v>5.1851851858369996E-3</v>
      </c>
      <c r="AH46" s="32">
        <v>5.1388888896330004E-3</v>
      </c>
      <c r="AI46" s="33"/>
      <c r="AJ46" s="33">
        <v>4.9884259242389999E-3</v>
      </c>
      <c r="AK46" s="34">
        <v>5.1851851858369996E-3</v>
      </c>
      <c r="AL46" s="47">
        <v>6.0300925943009998E-3</v>
      </c>
      <c r="AM46" s="49">
        <v>5.0462962972230001E-3</v>
      </c>
      <c r="AN46" s="49">
        <v>4.9421296280339998E-3</v>
      </c>
      <c r="AO46" s="50">
        <v>5.0462962972230001E-3</v>
      </c>
      <c r="AP46" s="213">
        <v>5.7175925940099997E-3</v>
      </c>
      <c r="AQ46" s="214">
        <v>5.10416666657E-3</v>
      </c>
      <c r="AR46" s="214"/>
      <c r="AS46" s="215">
        <v>4.9768518510970002E-3</v>
      </c>
      <c r="AT46" s="216"/>
      <c r="AU46" s="217">
        <v>5.5555555554750004E-3</v>
      </c>
      <c r="AV46" s="217">
        <v>5.0925925934280003E-3</v>
      </c>
      <c r="AW46" s="218">
        <v>5.1736111126959999E-3</v>
      </c>
      <c r="AX46" s="288">
        <v>5.4282407400019998E-3</v>
      </c>
      <c r="AY46" s="289">
        <v>4.9884259242389999E-3</v>
      </c>
      <c r="AZ46" s="289">
        <v>5.0231481473020003E-3</v>
      </c>
      <c r="BA46" s="290">
        <v>4.9421296280339998E-3</v>
      </c>
      <c r="BB46" s="219"/>
      <c r="BC46" s="220">
        <v>4.9652777777777777E-3</v>
      </c>
      <c r="BD46" s="220">
        <v>5.37037037037037E-3</v>
      </c>
      <c r="BE46" s="221">
        <v>5.162037037037037E-3</v>
      </c>
      <c r="BF46" s="222"/>
      <c r="BG46" s="223"/>
      <c r="BH46" s="223"/>
      <c r="BI46" s="224"/>
      <c r="BJ46" s="349"/>
      <c r="BK46" s="350"/>
      <c r="BL46" s="350"/>
      <c r="BM46" s="351"/>
    </row>
    <row r="47" spans="1:65">
      <c r="A47" s="325" t="s">
        <v>51</v>
      </c>
      <c r="B47" s="321">
        <f t="shared" si="0"/>
        <v>4.7222222237910004E-3</v>
      </c>
      <c r="C47" s="31">
        <f t="shared" si="1"/>
        <v>5.016878857864563E-3</v>
      </c>
      <c r="D47" s="326">
        <f t="shared" si="2"/>
        <v>5.0645711500095286E-3</v>
      </c>
      <c r="E47" s="317">
        <v>5.4050925937190004E-3</v>
      </c>
      <c r="F47" s="270">
        <v>4.7916666662789998E-3</v>
      </c>
      <c r="G47" s="271"/>
      <c r="H47" s="32">
        <v>4.8958333318299997E-3</v>
      </c>
      <c r="I47" s="33">
        <v>4.8495370356249996E-3</v>
      </c>
      <c r="J47" s="34">
        <v>4.8148148161999997E-3</v>
      </c>
      <c r="K47" s="35">
        <v>5.1157407397109996E-3</v>
      </c>
      <c r="L47" s="36">
        <v>4.7800925931370001E-3</v>
      </c>
      <c r="M47" s="36">
        <v>4.9652777779559997E-3</v>
      </c>
      <c r="N47" s="37">
        <v>4.953703704814E-3</v>
      </c>
      <c r="O47" s="38">
        <v>5.0578703703649999E-3</v>
      </c>
      <c r="P47" s="39"/>
      <c r="Q47" s="40">
        <v>4.9305555548930001E-3</v>
      </c>
      <c r="R47" s="41">
        <v>4.9884259242389999E-3</v>
      </c>
      <c r="S47" s="42">
        <v>4.9074074086089998E-3</v>
      </c>
      <c r="T47" s="42">
        <v>5.3587962975140003E-3</v>
      </c>
      <c r="U47" s="43">
        <v>4.8726851855460003E-3</v>
      </c>
      <c r="V47" s="44">
        <v>5.1273148164909998E-3</v>
      </c>
      <c r="W47" s="45">
        <v>4.8495370356249996E-3</v>
      </c>
      <c r="X47" s="45">
        <v>4.9768518510970002E-3</v>
      </c>
      <c r="Y47" s="46">
        <v>4.8958333318299997E-3</v>
      </c>
      <c r="Z47" s="47">
        <v>4.9884259242389999E-3</v>
      </c>
      <c r="AA47" s="48">
        <v>4.9421296280339998E-3</v>
      </c>
      <c r="AB47" s="49">
        <v>4.9189814817510004E-3</v>
      </c>
      <c r="AC47" s="50">
        <v>4.7800925931370001E-3</v>
      </c>
      <c r="AD47" s="51">
        <v>5.4282407400019998E-3</v>
      </c>
      <c r="AE47" s="211"/>
      <c r="AF47" s="211">
        <v>4.9189814817510004E-3</v>
      </c>
      <c r="AG47" s="212">
        <v>4.8726851855460003E-3</v>
      </c>
      <c r="AH47" s="32">
        <v>4.8726851855460003E-3</v>
      </c>
      <c r="AI47" s="33"/>
      <c r="AJ47" s="33">
        <v>4.8032407394200003E-3</v>
      </c>
      <c r="AK47" s="34">
        <v>5.520833332412E-3</v>
      </c>
      <c r="AL47" s="47">
        <v>5.4513888899239997E-3</v>
      </c>
      <c r="AM47" s="49">
        <v>4.7685185199950004E-3</v>
      </c>
      <c r="AN47" s="49">
        <v>5.4282407400019998E-3</v>
      </c>
      <c r="AO47" s="50">
        <v>4.7569444432160003E-3</v>
      </c>
      <c r="AP47" s="213">
        <v>5.7060185172300004E-3</v>
      </c>
      <c r="AQ47" s="214">
        <v>4.9074074086089998E-3</v>
      </c>
      <c r="AR47" s="214"/>
      <c r="AS47" s="215">
        <v>4.9074074086089998E-3</v>
      </c>
      <c r="AT47" s="216">
        <v>4.8726851855460003E-3</v>
      </c>
      <c r="AU47" s="217">
        <v>5.7523148134349996E-3</v>
      </c>
      <c r="AV47" s="217">
        <v>4.9305555548930001E-3</v>
      </c>
      <c r="AW47" s="218">
        <v>4.733796296932E-3</v>
      </c>
      <c r="AX47" s="288">
        <v>4.7222222237910004E-3</v>
      </c>
      <c r="AY47" s="289">
        <v>4.9305555548930001E-3</v>
      </c>
      <c r="AZ47" s="289">
        <v>5.034722220444E-3</v>
      </c>
      <c r="BA47" s="290">
        <v>4.8495370356249996E-3</v>
      </c>
      <c r="BB47" s="219">
        <v>5.0925925925925921E-3</v>
      </c>
      <c r="BC47" s="220">
        <v>4.9305555555555552E-3</v>
      </c>
      <c r="BD47" s="220">
        <v>5.6134259259259271E-3</v>
      </c>
      <c r="BE47" s="221">
        <v>4.8379629629629632E-3</v>
      </c>
      <c r="BF47" s="222"/>
      <c r="BG47" s="223"/>
      <c r="BH47" s="223"/>
      <c r="BI47" s="224"/>
      <c r="BJ47" s="349"/>
      <c r="BK47" s="350"/>
      <c r="BL47" s="350"/>
      <c r="BM47" s="351"/>
    </row>
    <row r="48" spans="1:65">
      <c r="A48" s="325" t="s">
        <v>52</v>
      </c>
      <c r="B48" s="321">
        <f t="shared" si="0"/>
        <v>4.5601851852550002E-3</v>
      </c>
      <c r="C48" s="31">
        <f t="shared" si="1"/>
        <v>4.9089856901193968E-3</v>
      </c>
      <c r="D48" s="326">
        <f t="shared" si="2"/>
        <v>4.988425925650207E-3</v>
      </c>
      <c r="E48" s="317">
        <v>4.9884259242389999E-3</v>
      </c>
      <c r="F48" s="270">
        <v>4.9189814817510004E-3</v>
      </c>
      <c r="G48" s="271"/>
      <c r="H48" s="32">
        <v>4.687500000728E-3</v>
      </c>
      <c r="I48" s="33">
        <v>4.9421296280339998E-3</v>
      </c>
      <c r="J48" s="34">
        <v>4.7453703700739997E-3</v>
      </c>
      <c r="K48" s="35">
        <v>4.9421296280339998E-3</v>
      </c>
      <c r="L48" s="36">
        <v>4.7222222237910004E-3</v>
      </c>
      <c r="M48" s="36"/>
      <c r="N48" s="37"/>
      <c r="O48" s="38">
        <v>4.6527777776650004E-3</v>
      </c>
      <c r="P48" s="39"/>
      <c r="Q48" s="40">
        <v>4.9189814817510004E-3</v>
      </c>
      <c r="R48" s="41">
        <v>4.8495370356249996E-3</v>
      </c>
      <c r="S48" s="42">
        <v>4.8032407394200003E-3</v>
      </c>
      <c r="T48" s="42">
        <v>5.0000000010190001E-3</v>
      </c>
      <c r="U48" s="43">
        <v>4.8263888893420002E-3</v>
      </c>
      <c r="V48" s="44">
        <v>4.5601851852550002E-3</v>
      </c>
      <c r="W48" s="45">
        <v>4.733796296932E-3</v>
      </c>
      <c r="X48" s="45">
        <v>4.9652777779559997E-3</v>
      </c>
      <c r="Y48" s="46">
        <v>4.7106481470110002E-3</v>
      </c>
      <c r="Z48" s="47">
        <v>5.0462962972230001E-3</v>
      </c>
      <c r="AA48" s="48">
        <v>4.7453703700739997E-3</v>
      </c>
      <c r="AB48" s="49">
        <v>4.8726851855460003E-3</v>
      </c>
      <c r="AC48" s="50">
        <v>4.7916666662789998E-3</v>
      </c>
      <c r="AD48" s="51">
        <v>5.0462962972230001E-3</v>
      </c>
      <c r="AE48" s="211"/>
      <c r="AF48" s="211">
        <v>4.953703704814E-3</v>
      </c>
      <c r="AG48" s="212">
        <v>4.9074074086089998E-3</v>
      </c>
      <c r="AH48" s="32">
        <v>4.6527777776650004E-3</v>
      </c>
      <c r="AI48" s="33"/>
      <c r="AJ48" s="33">
        <v>4.7569444432160003E-3</v>
      </c>
      <c r="AK48" s="34">
        <v>5.4513888899239997E-3</v>
      </c>
      <c r="AL48" s="47">
        <v>5.4861111093489996E-3</v>
      </c>
      <c r="AM48" s="49">
        <v>5.034722220444E-3</v>
      </c>
      <c r="AN48" s="49">
        <v>4.7800925931370001E-3</v>
      </c>
      <c r="AO48" s="50">
        <v>4.7569444432160003E-3</v>
      </c>
      <c r="AP48" s="213">
        <v>5.1967592589790002E-3</v>
      </c>
      <c r="AQ48" s="214">
        <v>4.9652777779559997E-3</v>
      </c>
      <c r="AR48" s="214"/>
      <c r="AS48" s="215"/>
      <c r="AT48" s="216">
        <v>4.7800925931370001E-3</v>
      </c>
      <c r="AU48" s="217">
        <v>5.30092592453E-3</v>
      </c>
      <c r="AV48" s="217">
        <v>4.8148148161999997E-3</v>
      </c>
      <c r="AW48" s="218">
        <v>4.8726851855460003E-3</v>
      </c>
      <c r="AX48" s="288">
        <v>5.0115740741599997E-3</v>
      </c>
      <c r="AY48" s="289">
        <v>4.7569444432160003E-3</v>
      </c>
      <c r="AZ48" s="289">
        <v>4.6527777776650004E-3</v>
      </c>
      <c r="BA48" s="290"/>
      <c r="BB48" s="219">
        <v>5.2430555555555555E-3</v>
      </c>
      <c r="BC48" s="220">
        <v>4.9421296296296288E-3</v>
      </c>
      <c r="BD48" s="220">
        <v>5.3125000000000004E-3</v>
      </c>
      <c r="BE48" s="221">
        <v>4.8958333333333328E-3</v>
      </c>
      <c r="BF48" s="222"/>
      <c r="BG48" s="223"/>
      <c r="BH48" s="223"/>
      <c r="BI48" s="224"/>
      <c r="BJ48" s="349"/>
      <c r="BK48" s="350"/>
      <c r="BL48" s="350"/>
      <c r="BM48" s="351"/>
    </row>
    <row r="49" spans="1:65">
      <c r="A49" s="325" t="s">
        <v>53</v>
      </c>
      <c r="B49" s="321">
        <f t="shared" si="0"/>
        <v>5.3935185169390002E-3</v>
      </c>
      <c r="C49" s="31">
        <f t="shared" si="1"/>
        <v>5.6839470286104898E-3</v>
      </c>
      <c r="D49" s="326">
        <f t="shared" si="2"/>
        <v>5.7407407409838379E-3</v>
      </c>
      <c r="E49" s="317">
        <v>6.0185185175209996E-3</v>
      </c>
      <c r="F49" s="270">
        <v>5.4976851861279997E-3</v>
      </c>
      <c r="G49" s="271">
        <v>5.5324074091910001E-3</v>
      </c>
      <c r="H49" s="32">
        <v>5.6597222210260003E-3</v>
      </c>
      <c r="I49" s="33">
        <v>5.636574074742E-3</v>
      </c>
      <c r="J49" s="34">
        <v>5.4745370362069999E-3</v>
      </c>
      <c r="K49" s="35">
        <v>5.8217592595610004E-3</v>
      </c>
      <c r="L49" s="36">
        <v>5.6597222210260003E-3</v>
      </c>
      <c r="M49" s="36">
        <v>5.5324074091910001E-3</v>
      </c>
      <c r="N49" s="37">
        <v>5.6828703709470001E-3</v>
      </c>
      <c r="O49" s="38">
        <v>5.5439814823329998E-3</v>
      </c>
      <c r="P49" s="39">
        <v>5.4513888899239997E-3</v>
      </c>
      <c r="Q49" s="40">
        <v>5.590277778538E-3</v>
      </c>
      <c r="R49" s="41"/>
      <c r="S49" s="42">
        <v>5.5092592592700003E-3</v>
      </c>
      <c r="T49" s="42"/>
      <c r="U49" s="43"/>
      <c r="V49" s="44"/>
      <c r="W49" s="45">
        <v>5.5324074091910001E-3</v>
      </c>
      <c r="X49" s="45"/>
      <c r="Y49" s="46">
        <v>5.636574074742E-3</v>
      </c>
      <c r="Z49" s="47">
        <v>5.787037036498E-3</v>
      </c>
      <c r="AA49" s="48"/>
      <c r="AB49" s="49">
        <v>5.590277778538E-3</v>
      </c>
      <c r="AC49" s="50">
        <v>5.5555555554750004E-3</v>
      </c>
      <c r="AD49" s="51">
        <v>6.1111111099309999E-3</v>
      </c>
      <c r="AE49" s="211"/>
      <c r="AF49" s="211">
        <v>5.5555555554750004E-3</v>
      </c>
      <c r="AG49" s="212">
        <v>5.5092592592700003E-3</v>
      </c>
      <c r="AH49" s="32">
        <v>5.4398148131440003E-3</v>
      </c>
      <c r="AI49" s="33"/>
      <c r="AJ49" s="33">
        <v>5.5555555554750004E-3</v>
      </c>
      <c r="AK49" s="34">
        <v>6.1921296291980003E-3</v>
      </c>
      <c r="AL49" s="47">
        <v>6.5856481487570001E-3</v>
      </c>
      <c r="AM49" s="49">
        <v>5.6712962978050004E-3</v>
      </c>
      <c r="AN49" s="49">
        <v>5.5092592592700003E-3</v>
      </c>
      <c r="AO49" s="50">
        <v>5.5787037053960003E-3</v>
      </c>
      <c r="AP49" s="213">
        <v>6.3078703715290004E-3</v>
      </c>
      <c r="AQ49" s="214">
        <v>5.6828703709470001E-3</v>
      </c>
      <c r="AR49" s="214"/>
      <c r="AS49" s="215">
        <v>5.520833332412E-3</v>
      </c>
      <c r="AT49" s="216">
        <v>5.590277778538E-3</v>
      </c>
      <c r="AU49" s="217">
        <v>5.9953703712380003E-3</v>
      </c>
      <c r="AV49" s="217">
        <v>5.3935185169390002E-3</v>
      </c>
      <c r="AW49" s="218">
        <v>5.5324074091910001E-3</v>
      </c>
      <c r="AX49" s="288">
        <v>6.1689814829150001E-3</v>
      </c>
      <c r="AY49" s="289">
        <v>5.4861111093489996E-3</v>
      </c>
      <c r="AZ49" s="289"/>
      <c r="BA49" s="290">
        <v>5.4861111093489996E-3</v>
      </c>
      <c r="BB49" s="219">
        <v>6.0069444444444441E-3</v>
      </c>
      <c r="BC49" s="220">
        <v>5.4398148148148149E-3</v>
      </c>
      <c r="BD49" s="220">
        <v>5.7870370370370376E-3</v>
      </c>
      <c r="BE49" s="221">
        <v>5.5902777777777782E-3</v>
      </c>
      <c r="BF49" s="222"/>
      <c r="BG49" s="223"/>
      <c r="BH49" s="223"/>
      <c r="BI49" s="224"/>
      <c r="BJ49" s="349"/>
      <c r="BK49" s="350"/>
      <c r="BL49" s="350"/>
      <c r="BM49" s="351"/>
    </row>
    <row r="50" spans="1:65">
      <c r="A50" s="325" t="s">
        <v>54</v>
      </c>
      <c r="B50" s="321">
        <f t="shared" si="0"/>
        <v>5.1273148164909998E-3</v>
      </c>
      <c r="C50" s="31">
        <f t="shared" si="1"/>
        <v>5.5987811790881598E-3</v>
      </c>
      <c r="D50" s="326">
        <f t="shared" si="2"/>
        <v>5.6262183236179932E-3</v>
      </c>
      <c r="E50" s="317">
        <v>5.9606481481749999E-3</v>
      </c>
      <c r="F50" s="270">
        <v>5.7638888902149998E-3</v>
      </c>
      <c r="G50" s="271">
        <v>5.6597222210260003E-3</v>
      </c>
      <c r="H50" s="32">
        <v>5.7060185172300004E-3</v>
      </c>
      <c r="I50" s="33">
        <v>5.3935185169390002E-3</v>
      </c>
      <c r="J50" s="34">
        <v>5.4166666668610001E-3</v>
      </c>
      <c r="K50" s="35">
        <v>5.636574074742E-3</v>
      </c>
      <c r="L50" s="36">
        <v>5.4629629630650002E-3</v>
      </c>
      <c r="M50" s="36">
        <v>5.4513888899239997E-3</v>
      </c>
      <c r="N50" s="37">
        <v>5.4050925937190004E-3</v>
      </c>
      <c r="O50" s="38">
        <v>5.6712962978050004E-3</v>
      </c>
      <c r="P50" s="39"/>
      <c r="Q50" s="40">
        <v>5.4166666668610001E-3</v>
      </c>
      <c r="R50" s="41">
        <v>5.787037036498E-3</v>
      </c>
      <c r="S50" s="42">
        <v>5.4745370362069999E-3</v>
      </c>
      <c r="T50" s="42">
        <v>6.0300925943009998E-3</v>
      </c>
      <c r="U50" s="43">
        <v>5.2662037051050001E-3</v>
      </c>
      <c r="V50" s="44">
        <v>5.6597222210260003E-3</v>
      </c>
      <c r="W50" s="45">
        <v>5.9837962980959997E-3</v>
      </c>
      <c r="X50" s="45">
        <v>5.6018518516789996E-3</v>
      </c>
      <c r="Y50" s="46">
        <v>5.30092592453E-3</v>
      </c>
      <c r="Z50" s="47">
        <v>5.4398148131440003E-3</v>
      </c>
      <c r="AA50" s="48">
        <v>5.4861111093489996E-3</v>
      </c>
      <c r="AB50" s="49">
        <v>5.4282407400019998E-3</v>
      </c>
      <c r="AC50" s="50">
        <v>5.370370370656E-3</v>
      </c>
      <c r="AD50" s="51">
        <v>6.1111111099309999E-3</v>
      </c>
      <c r="AE50" s="211"/>
      <c r="AF50" s="211">
        <v>5.4513888899239997E-3</v>
      </c>
      <c r="AG50" s="212">
        <v>5.3356481475929996E-3</v>
      </c>
      <c r="AH50" s="32">
        <v>5.6134259248210002E-3</v>
      </c>
      <c r="AI50" s="33"/>
      <c r="AJ50" s="33">
        <v>5.3356481475929996E-3</v>
      </c>
      <c r="AK50" s="34">
        <v>5.8217592595610004E-3</v>
      </c>
      <c r="AL50" s="47">
        <v>5.7638888902149998E-3</v>
      </c>
      <c r="AM50" s="49">
        <v>5.3240740744509999E-3</v>
      </c>
      <c r="AN50" s="49">
        <v>6.0648148137259997E-3</v>
      </c>
      <c r="AO50" s="50">
        <v>5.4050925937190004E-3</v>
      </c>
      <c r="AP50" s="213">
        <v>6.5046296294899997E-3</v>
      </c>
      <c r="AQ50" s="214">
        <v>5.3819444437979997E-3</v>
      </c>
      <c r="AR50" s="214"/>
      <c r="AS50" s="215">
        <v>5.3819444437979997E-3</v>
      </c>
      <c r="AT50" s="216">
        <v>5.3472222207350002E-3</v>
      </c>
      <c r="AU50" s="217">
        <v>6.3078703715290004E-3</v>
      </c>
      <c r="AV50" s="217">
        <v>5.4861111093489996E-3</v>
      </c>
      <c r="AW50" s="218">
        <v>5.1273148164909998E-3</v>
      </c>
      <c r="AX50" s="288">
        <v>5.370370370656E-3</v>
      </c>
      <c r="AY50" s="289">
        <v>5.7060185172300004E-3</v>
      </c>
      <c r="AZ50" s="289">
        <v>5.636574074742E-3</v>
      </c>
      <c r="BA50" s="290">
        <v>5.4513888899239997E-3</v>
      </c>
      <c r="BB50" s="219">
        <v>5.5208333333333333E-3</v>
      </c>
      <c r="BC50" s="220">
        <v>5.5439814814814822E-3</v>
      </c>
      <c r="BD50" s="220">
        <v>6.168981481481481E-3</v>
      </c>
      <c r="BE50" s="221">
        <v>5.4050925925925924E-3</v>
      </c>
      <c r="BF50" s="222"/>
      <c r="BG50" s="223"/>
      <c r="BH50" s="223"/>
      <c r="BI50" s="224"/>
      <c r="BJ50" s="349"/>
      <c r="BK50" s="350"/>
      <c r="BL50" s="350"/>
      <c r="BM50" s="351"/>
    </row>
    <row r="51" spans="1:65" ht="13.5" thickBot="1">
      <c r="A51" s="327" t="s">
        <v>55</v>
      </c>
      <c r="B51" s="333">
        <f t="shared" si="0"/>
        <v>4.9768518518518521E-3</v>
      </c>
      <c r="C51" s="328">
        <f t="shared" si="1"/>
        <v>5.3522201176996855E-3</v>
      </c>
      <c r="D51" s="329">
        <f t="shared" si="2"/>
        <v>5.3542952672718438E-3</v>
      </c>
      <c r="E51" s="318">
        <v>5.8680555557659997E-3</v>
      </c>
      <c r="F51" s="272">
        <v>5.150462962774E-3</v>
      </c>
      <c r="G51" s="273"/>
      <c r="H51" s="225">
        <v>5.2893518513880003E-3</v>
      </c>
      <c r="I51" s="226">
        <v>5.2546296283249999E-3</v>
      </c>
      <c r="J51" s="227">
        <v>5.2430555551840003E-3</v>
      </c>
      <c r="K51" s="228">
        <v>5.2083333321209999E-3</v>
      </c>
      <c r="L51" s="229">
        <v>5.3472222207350002E-3</v>
      </c>
      <c r="M51" s="229">
        <v>5.1273148164909998E-3</v>
      </c>
      <c r="N51" s="230">
        <v>5.3472222207350002E-3</v>
      </c>
      <c r="O51" s="231">
        <v>5.0694444435070004E-3</v>
      </c>
      <c r="P51" s="232"/>
      <c r="Q51" s="233"/>
      <c r="R51" s="234">
        <v>5.30092592453E-3</v>
      </c>
      <c r="S51" s="235">
        <v>5.2662037051050001E-3</v>
      </c>
      <c r="T51" s="235">
        <v>5.4513888899239997E-3</v>
      </c>
      <c r="U51" s="236">
        <v>5.2430555551840003E-3</v>
      </c>
      <c r="V51" s="237">
        <v>5.2777777782469998E-3</v>
      </c>
      <c r="W51" s="238">
        <v>5.30092592453E-3</v>
      </c>
      <c r="X51" s="238">
        <v>5.30092592453E-3</v>
      </c>
      <c r="Y51" s="239"/>
      <c r="Z51" s="240">
        <v>5.3472222207350002E-3</v>
      </c>
      <c r="AA51" s="241">
        <v>5.5324074091910001E-3</v>
      </c>
      <c r="AB51" s="242">
        <v>5.5324074091910001E-3</v>
      </c>
      <c r="AC51" s="243">
        <v>5.4166666668610001E-3</v>
      </c>
      <c r="AD51" s="244">
        <v>5.6481481478839997E-3</v>
      </c>
      <c r="AE51" s="245"/>
      <c r="AF51" s="245">
        <v>5.4745370362069999E-3</v>
      </c>
      <c r="AG51" s="246"/>
      <c r="AH51" s="225">
        <v>5.3125000013100002E-3</v>
      </c>
      <c r="AI51" s="226"/>
      <c r="AJ51" s="226">
        <v>5.1851851858369996E-3</v>
      </c>
      <c r="AK51" s="227">
        <v>5.6250000016010004E-3</v>
      </c>
      <c r="AL51" s="240">
        <v>6.00694444438E-3</v>
      </c>
      <c r="AM51" s="242">
        <v>5.3472222207350002E-3</v>
      </c>
      <c r="AN51" s="242">
        <v>5.10416666657E-3</v>
      </c>
      <c r="AO51" s="243">
        <v>5.1157407397109996E-3</v>
      </c>
      <c r="AP51" s="247">
        <v>5.9606481481749999E-3</v>
      </c>
      <c r="AQ51" s="248">
        <v>5.4166666668610001E-3</v>
      </c>
      <c r="AR51" s="248"/>
      <c r="AS51" s="249">
        <v>5.2430555551840003E-3</v>
      </c>
      <c r="AT51" s="250">
        <v>5.3125000013100002E-3</v>
      </c>
      <c r="AU51" s="251">
        <v>5.6597222210260003E-3</v>
      </c>
      <c r="AV51" s="251">
        <v>5.1157407397109996E-3</v>
      </c>
      <c r="AW51" s="252">
        <v>5.1851851858369996E-3</v>
      </c>
      <c r="AX51" s="291">
        <v>5.4861111093489996E-3</v>
      </c>
      <c r="AY51" s="292">
        <v>5.1736111126959999E-3</v>
      </c>
      <c r="AZ51" s="292">
        <v>5.1967592589790002E-3</v>
      </c>
      <c r="BA51" s="293">
        <v>5.2430555551840003E-3</v>
      </c>
      <c r="BB51" s="253">
        <v>5.6249999999999989E-3</v>
      </c>
      <c r="BC51" s="254">
        <v>4.9768518518518521E-3</v>
      </c>
      <c r="BD51" s="254"/>
      <c r="BE51" s="255">
        <v>5.208333333333333E-3</v>
      </c>
      <c r="BF51" s="256"/>
      <c r="BG51" s="257"/>
      <c r="BH51" s="257"/>
      <c r="BI51" s="258"/>
      <c r="BJ51" s="352"/>
      <c r="BK51" s="353"/>
      <c r="BL51" s="353"/>
      <c r="BM51" s="354"/>
    </row>
    <row r="52" spans="1:65">
      <c r="A52" s="322"/>
      <c r="B52" s="316"/>
      <c r="C52" s="323"/>
      <c r="D52" s="324"/>
      <c r="E52" s="317"/>
      <c r="F52" s="270"/>
      <c r="G52" s="271"/>
      <c r="H52" s="32"/>
      <c r="I52" s="33"/>
      <c r="J52" s="34"/>
      <c r="K52" s="35"/>
      <c r="L52" s="36"/>
      <c r="M52" s="36"/>
      <c r="N52" s="37"/>
      <c r="O52" s="38"/>
      <c r="P52" s="39"/>
      <c r="Q52" s="40"/>
      <c r="R52" s="41"/>
      <c r="S52" s="42"/>
      <c r="T52" s="42"/>
      <c r="U52" s="43"/>
      <c r="V52" s="44"/>
      <c r="W52" s="45"/>
      <c r="X52" s="45"/>
      <c r="Y52" s="46"/>
      <c r="Z52" s="47"/>
      <c r="AA52" s="48"/>
      <c r="AB52" s="49"/>
      <c r="AC52" s="50"/>
      <c r="AD52" s="51"/>
      <c r="AE52" s="211"/>
      <c r="AF52" s="211"/>
      <c r="AG52" s="212"/>
      <c r="AH52" s="32"/>
      <c r="AI52" s="33"/>
      <c r="AJ52" s="33"/>
      <c r="AK52" s="34"/>
      <c r="AL52" s="47"/>
      <c r="AM52" s="49"/>
      <c r="AN52" s="49"/>
      <c r="AO52" s="50"/>
      <c r="AP52" s="213"/>
      <c r="AQ52" s="214"/>
      <c r="AR52" s="214"/>
      <c r="AS52" s="215"/>
      <c r="AT52" s="216"/>
      <c r="AU52" s="217"/>
      <c r="AV52" s="217"/>
      <c r="AW52" s="218"/>
      <c r="AX52" s="288"/>
      <c r="AY52" s="289"/>
      <c r="AZ52" s="289"/>
      <c r="BA52" s="290"/>
      <c r="BB52" s="219"/>
      <c r="BC52" s="220"/>
      <c r="BD52" s="220"/>
      <c r="BE52" s="221"/>
      <c r="BF52" s="222"/>
      <c r="BG52" s="223"/>
      <c r="BH52" s="223"/>
      <c r="BI52" s="224"/>
      <c r="BJ52" s="349"/>
      <c r="BK52" s="350"/>
      <c r="BL52" s="350"/>
      <c r="BM52" s="351"/>
    </row>
    <row r="53" spans="1:65">
      <c r="A53" s="325" t="s">
        <v>56</v>
      </c>
      <c r="B53" s="321">
        <f t="shared" si="0"/>
        <v>4.6990740738689996E-3</v>
      </c>
      <c r="C53" s="31">
        <f t="shared" si="1"/>
        <v>4.9568602685624548E-3</v>
      </c>
      <c r="D53" s="326"/>
      <c r="E53" s="317">
        <v>5.4282407400019998E-3</v>
      </c>
      <c r="F53" s="270">
        <v>4.6990740738689996E-3</v>
      </c>
      <c r="G53" s="271">
        <v>4.7106481470110002E-3</v>
      </c>
      <c r="H53" s="32"/>
      <c r="I53" s="33"/>
      <c r="J53" s="34">
        <v>4.9074074086089998E-3</v>
      </c>
      <c r="K53" s="35">
        <v>4.9421296280339998E-3</v>
      </c>
      <c r="L53" s="36">
        <v>4.8379629624829999E-3</v>
      </c>
      <c r="M53" s="36">
        <v>4.8495370356249996E-3</v>
      </c>
      <c r="N53" s="37">
        <v>4.9768518510970002E-3</v>
      </c>
      <c r="O53" s="38">
        <v>5.034722220444E-3</v>
      </c>
      <c r="P53" s="39">
        <v>5.1620370359159997E-3</v>
      </c>
      <c r="Q53" s="40">
        <v>4.9768518510970002E-3</v>
      </c>
      <c r="R53" s="41"/>
      <c r="S53" s="42"/>
      <c r="T53" s="42"/>
      <c r="U53" s="43"/>
      <c r="V53" s="44"/>
      <c r="W53" s="45"/>
      <c r="X53" s="45"/>
      <c r="Y53" s="46"/>
      <c r="Z53" s="47"/>
      <c r="AA53" s="48"/>
      <c r="AB53" s="49"/>
      <c r="AC53" s="50"/>
      <c r="AD53" s="51"/>
      <c r="AE53" s="211"/>
      <c r="AF53" s="211"/>
      <c r="AG53" s="212"/>
      <c r="AH53" s="32"/>
      <c r="AI53" s="33"/>
      <c r="AJ53" s="33"/>
      <c r="AK53" s="34"/>
      <c r="AL53" s="47"/>
      <c r="AM53" s="49"/>
      <c r="AN53" s="49"/>
      <c r="AO53" s="50"/>
      <c r="AP53" s="213"/>
      <c r="AQ53" s="214"/>
      <c r="AR53" s="214"/>
      <c r="AS53" s="215"/>
      <c r="AT53" s="216"/>
      <c r="AU53" s="217"/>
      <c r="AV53" s="217"/>
      <c r="AW53" s="218"/>
      <c r="AX53" s="288"/>
      <c r="AY53" s="289"/>
      <c r="AZ53" s="289"/>
      <c r="BA53" s="290"/>
      <c r="BB53" s="219"/>
      <c r="BC53" s="220"/>
      <c r="BD53" s="220"/>
      <c r="BE53" s="221"/>
      <c r="BF53" s="222"/>
      <c r="BG53" s="223"/>
      <c r="BH53" s="223"/>
      <c r="BI53" s="224"/>
      <c r="BJ53" s="349"/>
      <c r="BK53" s="350"/>
      <c r="BL53" s="350"/>
      <c r="BM53" s="351"/>
    </row>
    <row r="54" spans="1:65">
      <c r="A54" s="325" t="s">
        <v>57</v>
      </c>
      <c r="B54" s="321">
        <f t="shared" si="0"/>
        <v>4.6064814814600003E-3</v>
      </c>
      <c r="C54" s="31">
        <f t="shared" si="1"/>
        <v>4.806801994206091E-3</v>
      </c>
      <c r="D54" s="326">
        <f t="shared" si="2"/>
        <v>4.8287037031702366E-3</v>
      </c>
      <c r="E54" s="317"/>
      <c r="F54" s="270"/>
      <c r="G54" s="271">
        <v>4.8611111124049998E-3</v>
      </c>
      <c r="H54" s="32"/>
      <c r="I54" s="33"/>
      <c r="J54" s="34">
        <v>4.6064814814600003E-3</v>
      </c>
      <c r="K54" s="35">
        <v>5.0231481473020003E-3</v>
      </c>
      <c r="L54" s="36">
        <v>4.6527777776650004E-3</v>
      </c>
      <c r="M54" s="36">
        <v>4.7453703700739997E-3</v>
      </c>
      <c r="N54" s="37">
        <v>4.664351850806E-3</v>
      </c>
      <c r="O54" s="38">
        <v>4.7800925931370001E-3</v>
      </c>
      <c r="P54" s="39"/>
      <c r="Q54" s="40">
        <v>4.6412037045229998E-3</v>
      </c>
      <c r="R54" s="41">
        <v>4.953703704814E-3</v>
      </c>
      <c r="S54" s="42">
        <v>4.6759259275860002E-3</v>
      </c>
      <c r="T54" s="42">
        <v>4.9768518510970002E-3</v>
      </c>
      <c r="U54" s="43">
        <v>4.6064814814600003E-3</v>
      </c>
      <c r="V54" s="44"/>
      <c r="W54" s="45"/>
      <c r="X54" s="45"/>
      <c r="Y54" s="46">
        <v>4.7685185199950004E-3</v>
      </c>
      <c r="Z54" s="47"/>
      <c r="AA54" s="48"/>
      <c r="AB54" s="49"/>
      <c r="AC54" s="50">
        <v>4.7569444432160003E-3</v>
      </c>
      <c r="AD54" s="51"/>
      <c r="AE54" s="211"/>
      <c r="AF54" s="211"/>
      <c r="AG54" s="212">
        <v>4.7916666662789998E-3</v>
      </c>
      <c r="AH54" s="32"/>
      <c r="AI54" s="33"/>
      <c r="AJ54" s="33"/>
      <c r="AK54" s="34">
        <v>5.1851851858369996E-3</v>
      </c>
      <c r="AL54" s="47"/>
      <c r="AM54" s="49">
        <v>5.034722220444E-3</v>
      </c>
      <c r="AN54" s="49"/>
      <c r="AO54" s="50">
        <v>4.7800925931370001E-3</v>
      </c>
      <c r="AP54" s="213"/>
      <c r="AQ54" s="214"/>
      <c r="AR54" s="214"/>
      <c r="AS54" s="215">
        <v>4.7106481470110002E-3</v>
      </c>
      <c r="AT54" s="216"/>
      <c r="AU54" s="217">
        <v>5.1620370359159997E-3</v>
      </c>
      <c r="AV54" s="217">
        <v>4.7106481470110002E-3</v>
      </c>
      <c r="AW54" s="218">
        <v>4.7569444432160003E-3</v>
      </c>
      <c r="AX54" s="288"/>
      <c r="AY54" s="289"/>
      <c r="AZ54" s="289">
        <v>4.733796296932E-3</v>
      </c>
      <c r="BA54" s="290">
        <v>4.6527777776650004E-3</v>
      </c>
      <c r="BB54" s="219"/>
      <c r="BC54" s="220"/>
      <c r="BD54" s="220">
        <v>5.0231481481481481E-3</v>
      </c>
      <c r="BE54" s="221">
        <v>4.7222222222222223E-3</v>
      </c>
      <c r="BF54" s="222"/>
      <c r="BG54" s="223"/>
      <c r="BH54" s="223"/>
      <c r="BI54" s="224"/>
      <c r="BJ54" s="349"/>
      <c r="BK54" s="350"/>
      <c r="BL54" s="350"/>
      <c r="BM54" s="351"/>
    </row>
    <row r="55" spans="1:65">
      <c r="A55" s="325" t="s">
        <v>58</v>
      </c>
      <c r="B55" s="321">
        <f t="shared" si="0"/>
        <v>4.5949074083179997E-3</v>
      </c>
      <c r="C55" s="31">
        <f t="shared" si="1"/>
        <v>4.6823559674118893E-3</v>
      </c>
      <c r="D55" s="326"/>
      <c r="E55" s="317"/>
      <c r="F55" s="270">
        <v>4.6064814814600003E-3</v>
      </c>
      <c r="G55" s="271"/>
      <c r="H55" s="32"/>
      <c r="I55" s="33"/>
      <c r="J55" s="34">
        <v>4.618055554602E-3</v>
      </c>
      <c r="K55" s="35"/>
      <c r="L55" s="36">
        <v>4.5949074083179997E-3</v>
      </c>
      <c r="M55" s="36">
        <v>4.7106481470110002E-3</v>
      </c>
      <c r="N55" s="37">
        <v>4.6527777776650004E-3</v>
      </c>
      <c r="O55" s="38">
        <v>4.8611111124049998E-3</v>
      </c>
      <c r="P55" s="39">
        <v>4.733796296932E-3</v>
      </c>
      <c r="Q55" s="40">
        <v>4.6759259275860002E-3</v>
      </c>
      <c r="R55" s="41"/>
      <c r="S55" s="42">
        <v>4.687500000728E-3</v>
      </c>
      <c r="T55" s="42"/>
      <c r="U55" s="43"/>
      <c r="V55" s="44"/>
      <c r="W55" s="45"/>
      <c r="X55" s="45"/>
      <c r="Y55" s="46"/>
      <c r="Z55" s="47"/>
      <c r="AA55" s="48"/>
      <c r="AB55" s="49"/>
      <c r="AC55" s="50"/>
      <c r="AD55" s="51"/>
      <c r="AE55" s="211"/>
      <c r="AF55" s="211"/>
      <c r="AG55" s="212"/>
      <c r="AH55" s="32"/>
      <c r="AI55" s="33"/>
      <c r="AJ55" s="33"/>
      <c r="AK55" s="34"/>
      <c r="AL55" s="47"/>
      <c r="AM55" s="49"/>
      <c r="AN55" s="49"/>
      <c r="AO55" s="50"/>
      <c r="AP55" s="213"/>
      <c r="AQ55" s="214"/>
      <c r="AR55" s="214"/>
      <c r="AS55" s="215"/>
      <c r="AT55" s="216"/>
      <c r="AU55" s="217"/>
      <c r="AV55" s="217"/>
      <c r="AW55" s="218"/>
      <c r="AX55" s="288"/>
      <c r="AY55" s="289"/>
      <c r="AZ55" s="289"/>
      <c r="BA55" s="290"/>
      <c r="BB55" s="219"/>
      <c r="BC55" s="220"/>
      <c r="BD55" s="220"/>
      <c r="BE55" s="221"/>
      <c r="BF55" s="222"/>
      <c r="BG55" s="223"/>
      <c r="BH55" s="223"/>
      <c r="BI55" s="224"/>
      <c r="BJ55" s="349"/>
      <c r="BK55" s="350"/>
      <c r="BL55" s="350"/>
      <c r="BM55" s="351"/>
    </row>
    <row r="56" spans="1:65">
      <c r="A56" s="325" t="s">
        <v>59</v>
      </c>
      <c r="B56" s="321">
        <f t="shared" si="0"/>
        <v>4.39814814672E-3</v>
      </c>
      <c r="C56" s="31">
        <f t="shared" si="1"/>
        <v>4.6418293290461559E-3</v>
      </c>
      <c r="D56" s="326">
        <f t="shared" si="2"/>
        <v>4.6621817128424886E-3</v>
      </c>
      <c r="E56" s="317"/>
      <c r="F56" s="270"/>
      <c r="G56" s="271"/>
      <c r="H56" s="32">
        <v>4.39814814672E-3</v>
      </c>
      <c r="I56" s="33">
        <v>4.6759259275860002E-3</v>
      </c>
      <c r="J56" s="34">
        <v>4.6296296313810001E-3</v>
      </c>
      <c r="K56" s="35">
        <v>4.5254629621919997E-3</v>
      </c>
      <c r="L56" s="36"/>
      <c r="M56" s="36">
        <v>4.4444444429250001E-3</v>
      </c>
      <c r="N56" s="37"/>
      <c r="O56" s="38">
        <v>4.664351850806E-3</v>
      </c>
      <c r="P56" s="39"/>
      <c r="Q56" s="40">
        <v>4.467592592846E-3</v>
      </c>
      <c r="R56" s="41">
        <v>4.5717592583969999E-3</v>
      </c>
      <c r="S56" s="42">
        <v>4.4791666659879997E-3</v>
      </c>
      <c r="T56" s="42">
        <v>4.6296296313810001E-3</v>
      </c>
      <c r="U56" s="43">
        <v>4.4444444429250001E-3</v>
      </c>
      <c r="V56" s="44">
        <v>4.5833333315389996E-3</v>
      </c>
      <c r="W56" s="45">
        <v>4.5833333315389996E-3</v>
      </c>
      <c r="X56" s="45">
        <v>4.5833333315389996E-3</v>
      </c>
      <c r="Y56" s="46"/>
      <c r="Z56" s="47">
        <v>4.8263888893420002E-3</v>
      </c>
      <c r="AA56" s="48">
        <v>4.6527777776650004E-3</v>
      </c>
      <c r="AB56" s="49">
        <v>4.7222222237910004E-3</v>
      </c>
      <c r="AC56" s="50"/>
      <c r="AD56" s="51">
        <v>5.10416666657E-3</v>
      </c>
      <c r="AE56" s="211"/>
      <c r="AF56" s="211">
        <v>4.9884259242389999E-3</v>
      </c>
      <c r="AG56" s="212">
        <v>4.664351850806E-3</v>
      </c>
      <c r="AH56" s="32"/>
      <c r="AI56" s="33"/>
      <c r="AJ56" s="33">
        <v>4.5138888890510001E-3</v>
      </c>
      <c r="AK56" s="34"/>
      <c r="AL56" s="47">
        <v>4.953703704814E-3</v>
      </c>
      <c r="AM56" s="49"/>
      <c r="AN56" s="49">
        <v>4.5254629621919997E-3</v>
      </c>
      <c r="AO56" s="50">
        <v>4.5949074083179997E-3</v>
      </c>
      <c r="AP56" s="213">
        <v>5.034722220444E-3</v>
      </c>
      <c r="AQ56" s="214">
        <v>4.5833333315389996E-3</v>
      </c>
      <c r="AR56" s="214"/>
      <c r="AS56" s="215">
        <v>4.5717592583969999E-3</v>
      </c>
      <c r="AT56" s="216">
        <v>4.5486111121139997E-3</v>
      </c>
      <c r="AU56" s="217">
        <v>4.9652777779559997E-3</v>
      </c>
      <c r="AV56" s="217">
        <v>4.5138888890510001E-3</v>
      </c>
      <c r="AW56" s="218"/>
      <c r="AX56" s="288">
        <v>4.8148148161999997E-3</v>
      </c>
      <c r="AY56" s="289">
        <v>4.5138888890510001E-3</v>
      </c>
      <c r="AZ56" s="289">
        <v>4.4328703697829996E-3</v>
      </c>
      <c r="BA56" s="290">
        <v>4.664351850806E-3</v>
      </c>
      <c r="BB56" s="219"/>
      <c r="BC56" s="220">
        <v>4.5370370370370365E-3</v>
      </c>
      <c r="BD56" s="220">
        <v>4.8032407407407407E-3</v>
      </c>
      <c r="BE56" s="221">
        <v>4.5370370370370365E-3</v>
      </c>
      <c r="BF56" s="222"/>
      <c r="BG56" s="223"/>
      <c r="BH56" s="223"/>
      <c r="BI56" s="224"/>
      <c r="BJ56" s="349"/>
      <c r="BK56" s="350"/>
      <c r="BL56" s="350"/>
      <c r="BM56" s="351"/>
    </row>
    <row r="57" spans="1:65">
      <c r="A57" s="325" t="s">
        <v>60</v>
      </c>
      <c r="B57" s="321">
        <f t="shared" si="0"/>
        <v>4.8958333318299997E-3</v>
      </c>
      <c r="C57" s="31">
        <f t="shared" si="1"/>
        <v>5.0144675924457495E-3</v>
      </c>
      <c r="D57" s="326"/>
      <c r="E57" s="317"/>
      <c r="F57" s="270"/>
      <c r="G57" s="271"/>
      <c r="H57" s="32"/>
      <c r="I57" s="33"/>
      <c r="J57" s="34">
        <v>4.8958333318299997E-3</v>
      </c>
      <c r="K57" s="35"/>
      <c r="L57" s="36"/>
      <c r="M57" s="36">
        <v>5.0115740741599997E-3</v>
      </c>
      <c r="N57" s="37">
        <v>4.9189814817510004E-3</v>
      </c>
      <c r="O57" s="38"/>
      <c r="P57" s="39"/>
      <c r="Q57" s="40"/>
      <c r="R57" s="41"/>
      <c r="S57" s="42"/>
      <c r="T57" s="42"/>
      <c r="U57" s="43"/>
      <c r="V57" s="44"/>
      <c r="W57" s="45"/>
      <c r="X57" s="45"/>
      <c r="Y57" s="46"/>
      <c r="Z57" s="47"/>
      <c r="AA57" s="48"/>
      <c r="AB57" s="49"/>
      <c r="AC57" s="50"/>
      <c r="AD57" s="51"/>
      <c r="AE57" s="211"/>
      <c r="AF57" s="211"/>
      <c r="AG57" s="212">
        <v>5.2314814820419997E-3</v>
      </c>
      <c r="AH57" s="32"/>
      <c r="AI57" s="33"/>
      <c r="AJ57" s="33"/>
      <c r="AK57" s="34"/>
      <c r="AL57" s="47"/>
      <c r="AM57" s="49"/>
      <c r="AN57" s="49"/>
      <c r="AO57" s="50"/>
      <c r="AP57" s="213"/>
      <c r="AQ57" s="214"/>
      <c r="AR57" s="214"/>
      <c r="AS57" s="215"/>
      <c r="AT57" s="216"/>
      <c r="AU57" s="217"/>
      <c r="AV57" s="217"/>
      <c r="AW57" s="218"/>
      <c r="AX57" s="288"/>
      <c r="AY57" s="289"/>
      <c r="AZ57" s="289"/>
      <c r="BA57" s="290"/>
      <c r="BB57" s="219"/>
      <c r="BC57" s="220"/>
      <c r="BD57" s="220"/>
      <c r="BE57" s="221"/>
      <c r="BF57" s="222"/>
      <c r="BG57" s="223"/>
      <c r="BH57" s="223"/>
      <c r="BI57" s="224"/>
      <c r="BJ57" s="349"/>
      <c r="BK57" s="350"/>
      <c r="BL57" s="350"/>
      <c r="BM57" s="351"/>
    </row>
    <row r="58" spans="1:65">
      <c r="A58" s="325" t="s">
        <v>61</v>
      </c>
      <c r="B58" s="321">
        <f t="shared" si="0"/>
        <v>4.7106481481481478E-3</v>
      </c>
      <c r="C58" s="31">
        <f t="shared" si="1"/>
        <v>4.9909979418315724E-3</v>
      </c>
      <c r="D58" s="326">
        <f t="shared" si="2"/>
        <v>4.9344135796520498E-3</v>
      </c>
      <c r="E58" s="317"/>
      <c r="F58" s="270"/>
      <c r="G58" s="271"/>
      <c r="H58" s="32"/>
      <c r="I58" s="33"/>
      <c r="J58" s="34"/>
      <c r="K58" s="35"/>
      <c r="L58" s="36">
        <v>4.9652777779559997E-3</v>
      </c>
      <c r="M58" s="36">
        <v>5.0578703703649999E-3</v>
      </c>
      <c r="N58" s="37">
        <v>4.8032407394200003E-3</v>
      </c>
      <c r="O58" s="38"/>
      <c r="P58" s="39"/>
      <c r="Q58" s="40"/>
      <c r="R58" s="41"/>
      <c r="S58" s="42"/>
      <c r="T58" s="42">
        <v>5.1157407397109996E-3</v>
      </c>
      <c r="U58" s="43">
        <v>5.0231481473020003E-3</v>
      </c>
      <c r="V58" s="44"/>
      <c r="W58" s="45"/>
      <c r="X58" s="45"/>
      <c r="Y58" s="46"/>
      <c r="Z58" s="47"/>
      <c r="AA58" s="48"/>
      <c r="AB58" s="49"/>
      <c r="AC58" s="50"/>
      <c r="AD58" s="51"/>
      <c r="AE58" s="211"/>
      <c r="AF58" s="211"/>
      <c r="AG58" s="212"/>
      <c r="AH58" s="32"/>
      <c r="AI58" s="33"/>
      <c r="AJ58" s="33"/>
      <c r="AK58" s="34">
        <v>5.150462962774E-3</v>
      </c>
      <c r="AL58" s="47"/>
      <c r="AM58" s="49"/>
      <c r="AN58" s="49"/>
      <c r="AO58" s="50"/>
      <c r="AP58" s="213"/>
      <c r="AQ58" s="214">
        <v>5.1157407397109996E-3</v>
      </c>
      <c r="AR58" s="214"/>
      <c r="AS58" s="215"/>
      <c r="AT58" s="216"/>
      <c r="AU58" s="217"/>
      <c r="AV58" s="217"/>
      <c r="AW58" s="218">
        <v>4.9768518510970002E-3</v>
      </c>
      <c r="AX58" s="288"/>
      <c r="AY58" s="289"/>
      <c r="AZ58" s="289"/>
      <c r="BA58" s="290"/>
      <c r="BB58" s="219"/>
      <c r="BC58" s="220"/>
      <c r="BD58" s="220"/>
      <c r="BE58" s="221">
        <v>4.7106481481481478E-3</v>
      </c>
      <c r="BF58" s="222"/>
      <c r="BG58" s="223"/>
      <c r="BH58" s="223"/>
      <c r="BI58" s="224"/>
      <c r="BJ58" s="349"/>
      <c r="BK58" s="350"/>
      <c r="BL58" s="350"/>
      <c r="BM58" s="351"/>
    </row>
    <row r="59" spans="1:65">
      <c r="A59" s="325" t="s">
        <v>62</v>
      </c>
      <c r="B59" s="321">
        <f t="shared" si="0"/>
        <v>4.6064814814600003E-3</v>
      </c>
      <c r="C59" s="31">
        <f t="shared" si="1"/>
        <v>4.7482638892689995E-3</v>
      </c>
      <c r="D59" s="326"/>
      <c r="E59" s="317"/>
      <c r="F59" s="270">
        <v>4.8611111124049998E-3</v>
      </c>
      <c r="G59" s="271">
        <v>4.8611111124049998E-3</v>
      </c>
      <c r="H59" s="32"/>
      <c r="I59" s="33"/>
      <c r="J59" s="34"/>
      <c r="K59" s="35"/>
      <c r="L59" s="36"/>
      <c r="M59" s="36">
        <v>4.664351850806E-3</v>
      </c>
      <c r="N59" s="37">
        <v>4.6064814814600003E-3</v>
      </c>
      <c r="O59" s="38"/>
      <c r="P59" s="39"/>
      <c r="Q59" s="40"/>
      <c r="R59" s="41"/>
      <c r="S59" s="42"/>
      <c r="T59" s="42"/>
      <c r="U59" s="43"/>
      <c r="V59" s="44"/>
      <c r="W59" s="45"/>
      <c r="X59" s="45"/>
      <c r="Y59" s="46"/>
      <c r="Z59" s="47"/>
      <c r="AA59" s="48"/>
      <c r="AB59" s="49"/>
      <c r="AC59" s="50"/>
      <c r="AD59" s="51"/>
      <c r="AE59" s="211"/>
      <c r="AF59" s="211"/>
      <c r="AG59" s="212"/>
      <c r="AH59" s="32"/>
      <c r="AI59" s="33"/>
      <c r="AJ59" s="33"/>
      <c r="AK59" s="34"/>
      <c r="AL59" s="47"/>
      <c r="AM59" s="49"/>
      <c r="AN59" s="49"/>
      <c r="AO59" s="50"/>
      <c r="AP59" s="213"/>
      <c r="AQ59" s="214"/>
      <c r="AR59" s="214"/>
      <c r="AS59" s="215"/>
      <c r="AT59" s="216"/>
      <c r="AU59" s="217"/>
      <c r="AV59" s="217"/>
      <c r="AW59" s="218"/>
      <c r="AX59" s="288"/>
      <c r="AY59" s="289"/>
      <c r="AZ59" s="289"/>
      <c r="BA59" s="290"/>
      <c r="BB59" s="219"/>
      <c r="BC59" s="220"/>
      <c r="BD59" s="220"/>
      <c r="BE59" s="221"/>
      <c r="BF59" s="222"/>
      <c r="BG59" s="223"/>
      <c r="BH59" s="223"/>
      <c r="BI59" s="224"/>
      <c r="BJ59" s="349"/>
      <c r="BK59" s="350"/>
      <c r="BL59" s="350"/>
      <c r="BM59" s="351"/>
    </row>
    <row r="60" spans="1:65">
      <c r="A60" s="325" t="s">
        <v>63</v>
      </c>
      <c r="B60" s="321">
        <f t="shared" si="0"/>
        <v>4.5254629621919997E-3</v>
      </c>
      <c r="C60" s="31">
        <f t="shared" si="1"/>
        <v>4.7185672512248499E-3</v>
      </c>
      <c r="D60" s="326">
        <f t="shared" si="2"/>
        <v>4.7376543207263578E-3</v>
      </c>
      <c r="E60" s="317"/>
      <c r="F60" s="270">
        <v>4.5949074083179997E-3</v>
      </c>
      <c r="G60" s="271"/>
      <c r="H60" s="32">
        <v>4.5717592583969999E-3</v>
      </c>
      <c r="I60" s="33"/>
      <c r="J60" s="34"/>
      <c r="K60" s="35"/>
      <c r="L60" s="36">
        <v>4.7453703700739997E-3</v>
      </c>
      <c r="M60" s="36">
        <v>4.7453703700739997E-3</v>
      </c>
      <c r="N60" s="37">
        <v>4.7569444432160003E-3</v>
      </c>
      <c r="O60" s="38">
        <v>4.8726851855460003E-3</v>
      </c>
      <c r="P60" s="39"/>
      <c r="Q60" s="40">
        <v>4.7685185199950004E-3</v>
      </c>
      <c r="R60" s="41">
        <v>4.6064814814600003E-3</v>
      </c>
      <c r="S60" s="42"/>
      <c r="T60" s="42">
        <v>4.7569444432160003E-3</v>
      </c>
      <c r="U60" s="43">
        <v>4.5717592583969999E-3</v>
      </c>
      <c r="V60" s="44"/>
      <c r="W60" s="45">
        <v>4.5601851852550002E-3</v>
      </c>
      <c r="X60" s="45"/>
      <c r="Y60" s="46"/>
      <c r="Z60" s="47">
        <v>4.9768518510970002E-3</v>
      </c>
      <c r="AA60" s="48"/>
      <c r="AB60" s="49"/>
      <c r="AC60" s="50"/>
      <c r="AD60" s="51"/>
      <c r="AE60" s="211"/>
      <c r="AF60" s="211"/>
      <c r="AG60" s="212">
        <v>4.6990740738689996E-3</v>
      </c>
      <c r="AH60" s="32"/>
      <c r="AI60" s="33"/>
      <c r="AJ60" s="33"/>
      <c r="AK60" s="34"/>
      <c r="AL60" s="47"/>
      <c r="AM60" s="49">
        <v>4.5254629621919997E-3</v>
      </c>
      <c r="AN60" s="49"/>
      <c r="AO60" s="50"/>
      <c r="AP60" s="213"/>
      <c r="AQ60" s="214"/>
      <c r="AR60" s="214"/>
      <c r="AS60" s="215"/>
      <c r="AT60" s="216"/>
      <c r="AU60" s="217">
        <v>5.0578703703649999E-3</v>
      </c>
      <c r="AV60" s="217"/>
      <c r="AW60" s="218"/>
      <c r="AX60" s="288"/>
      <c r="AY60" s="289">
        <v>4.5486111121139997E-3</v>
      </c>
      <c r="AZ60" s="289">
        <v>4.5833333315389996E-3</v>
      </c>
      <c r="BA60" s="290"/>
      <c r="BB60" s="219"/>
      <c r="BC60" s="220"/>
      <c r="BD60" s="220">
        <v>4.8611111111111112E-3</v>
      </c>
      <c r="BE60" s="221">
        <v>4.8495370370370368E-3</v>
      </c>
      <c r="BF60" s="222"/>
      <c r="BG60" s="223"/>
      <c r="BH60" s="223"/>
      <c r="BI60" s="224"/>
      <c r="BJ60" s="349"/>
      <c r="BK60" s="350"/>
      <c r="BL60" s="350"/>
      <c r="BM60" s="351"/>
    </row>
    <row r="61" spans="1:65">
      <c r="A61" s="325" t="s">
        <v>64</v>
      </c>
      <c r="B61" s="321">
        <f t="shared" si="0"/>
        <v>5.2546296283249999E-3</v>
      </c>
      <c r="C61" s="31">
        <f t="shared" si="1"/>
        <v>5.5460858579449998E-3</v>
      </c>
      <c r="D61" s="326">
        <f t="shared" si="2"/>
        <v>5.9490740750330002E-3</v>
      </c>
      <c r="E61" s="317"/>
      <c r="F61" s="270">
        <v>5.7523148134349996E-3</v>
      </c>
      <c r="G61" s="271">
        <v>5.5671296286160001E-3</v>
      </c>
      <c r="H61" s="32">
        <v>5.4861111093489996E-3</v>
      </c>
      <c r="I61" s="33">
        <v>5.7986111096399997E-3</v>
      </c>
      <c r="J61" s="34">
        <v>5.3472222207350002E-3</v>
      </c>
      <c r="K61" s="35">
        <v>5.520833332412E-3</v>
      </c>
      <c r="L61" s="36">
        <v>5.4513888899239997E-3</v>
      </c>
      <c r="M61" s="36"/>
      <c r="N61" s="37">
        <v>5.2546296283249999E-3</v>
      </c>
      <c r="O61" s="38">
        <v>5.5555555554750004E-3</v>
      </c>
      <c r="P61" s="39"/>
      <c r="Q61" s="40">
        <v>5.3240740744509999E-3</v>
      </c>
      <c r="R61" s="41"/>
      <c r="S61" s="42"/>
      <c r="T61" s="42"/>
      <c r="U61" s="43"/>
      <c r="V61" s="44"/>
      <c r="W61" s="45"/>
      <c r="X61" s="45"/>
      <c r="Y61" s="46"/>
      <c r="Z61" s="47"/>
      <c r="AA61" s="48"/>
      <c r="AB61" s="49"/>
      <c r="AC61" s="50"/>
      <c r="AD61" s="51"/>
      <c r="AE61" s="211"/>
      <c r="AF61" s="211"/>
      <c r="AG61" s="212"/>
      <c r="AH61" s="32"/>
      <c r="AI61" s="33"/>
      <c r="AJ61" s="33"/>
      <c r="AK61" s="34"/>
      <c r="AL61" s="47"/>
      <c r="AM61" s="49"/>
      <c r="AN61" s="49"/>
      <c r="AO61" s="50"/>
      <c r="AP61" s="213"/>
      <c r="AQ61" s="214"/>
      <c r="AR61" s="214"/>
      <c r="AS61" s="215"/>
      <c r="AT61" s="216"/>
      <c r="AU61" s="217">
        <v>5.9490740750330002E-3</v>
      </c>
      <c r="AV61" s="217"/>
      <c r="AW61" s="218"/>
      <c r="AX61" s="288"/>
      <c r="AY61" s="289"/>
      <c r="AZ61" s="289"/>
      <c r="BA61" s="290"/>
      <c r="BB61" s="219"/>
      <c r="BC61" s="220"/>
      <c r="BD61" s="220"/>
      <c r="BE61" s="221"/>
      <c r="BF61" s="222"/>
      <c r="BG61" s="223"/>
      <c r="BH61" s="223"/>
      <c r="BI61" s="224"/>
      <c r="BJ61" s="349"/>
      <c r="BK61" s="350"/>
      <c r="BL61" s="350"/>
      <c r="BM61" s="351"/>
    </row>
    <row r="62" spans="1:65">
      <c r="A62" s="325" t="s">
        <v>65</v>
      </c>
      <c r="B62" s="321">
        <f t="shared" si="0"/>
        <v>5.1736111126959999E-3</v>
      </c>
      <c r="C62" s="31">
        <f t="shared" si="1"/>
        <v>5.4507080610135513E-3</v>
      </c>
      <c r="D62" s="326">
        <f t="shared" si="2"/>
        <v>5.2922453700934681E-3</v>
      </c>
      <c r="E62" s="317">
        <v>6.3888888871589996E-3</v>
      </c>
      <c r="F62" s="270">
        <v>5.2546296283249999E-3</v>
      </c>
      <c r="G62" s="271">
        <v>5.2430555551840003E-3</v>
      </c>
      <c r="H62" s="32"/>
      <c r="I62" s="33">
        <v>5.3472222207350002E-3</v>
      </c>
      <c r="J62" s="34">
        <v>5.370370370656E-3</v>
      </c>
      <c r="K62" s="35">
        <v>5.4398148131440003E-3</v>
      </c>
      <c r="L62" s="36">
        <v>5.3240740744509999E-3</v>
      </c>
      <c r="M62" s="36">
        <v>5.4282407400019998E-3</v>
      </c>
      <c r="N62" s="37">
        <v>5.2430555551840003E-3</v>
      </c>
      <c r="O62" s="38">
        <v>5.5787037053960003E-3</v>
      </c>
      <c r="P62" s="39">
        <v>5.3356481475929996E-3</v>
      </c>
      <c r="Q62" s="40">
        <v>5.4050925937190004E-3</v>
      </c>
      <c r="R62" s="41">
        <v>5.8101851864189999E-3</v>
      </c>
      <c r="S62" s="42">
        <v>5.520833332412E-3</v>
      </c>
      <c r="T62" s="42">
        <v>5.6481481478839997E-3</v>
      </c>
      <c r="U62" s="43">
        <v>5.2777777782469998E-3</v>
      </c>
      <c r="V62" s="44">
        <v>5.3587962975140003E-3</v>
      </c>
      <c r="W62" s="45">
        <v>5.5787037053960003E-3</v>
      </c>
      <c r="X62" s="45">
        <v>5.6944444440889998E-3</v>
      </c>
      <c r="Y62" s="46">
        <v>5.3587962975140003E-3</v>
      </c>
      <c r="Z62" s="47"/>
      <c r="AA62" s="48"/>
      <c r="AB62" s="49"/>
      <c r="AC62" s="50">
        <v>5.1736111126959999E-3</v>
      </c>
      <c r="AD62" s="51">
        <v>6.1342592598519997E-3</v>
      </c>
      <c r="AE62" s="211"/>
      <c r="AF62" s="211">
        <v>5.6018518516789996E-3</v>
      </c>
      <c r="AG62" s="212">
        <v>5.4050925937190004E-3</v>
      </c>
      <c r="AH62" s="32">
        <v>5.4282407400019998E-3</v>
      </c>
      <c r="AI62" s="33"/>
      <c r="AJ62" s="33">
        <v>5.636574074742E-3</v>
      </c>
      <c r="AK62" s="34"/>
      <c r="AL62" s="47"/>
      <c r="AM62" s="49">
        <v>5.4861111093489996E-3</v>
      </c>
      <c r="AN62" s="49"/>
      <c r="AO62" s="50">
        <v>5.2314814820419997E-3</v>
      </c>
      <c r="AP62" s="213"/>
      <c r="AQ62" s="214"/>
      <c r="AR62" s="214"/>
      <c r="AS62" s="215">
        <v>5.3240740744509999E-3</v>
      </c>
      <c r="AT62" s="216"/>
      <c r="AU62" s="217"/>
      <c r="AV62" s="217"/>
      <c r="AW62" s="218">
        <v>5.2430555551840003E-3</v>
      </c>
      <c r="AX62" s="288"/>
      <c r="AY62" s="289">
        <v>5.370370370656E-3</v>
      </c>
      <c r="AZ62" s="289"/>
      <c r="BA62" s="290">
        <v>5.2546296283249999E-3</v>
      </c>
      <c r="BB62" s="219"/>
      <c r="BC62" s="220">
        <v>5.2199074074074066E-3</v>
      </c>
      <c r="BD62" s="220"/>
      <c r="BE62" s="221">
        <v>5.208333333333333E-3</v>
      </c>
      <c r="BF62" s="222"/>
      <c r="BG62" s="223"/>
      <c r="BH62" s="223"/>
      <c r="BI62" s="224"/>
      <c r="BJ62" s="349"/>
      <c r="BK62" s="350"/>
      <c r="BL62" s="350"/>
      <c r="BM62" s="351"/>
    </row>
    <row r="63" spans="1:65">
      <c r="A63" s="325" t="s">
        <v>66</v>
      </c>
      <c r="B63" s="321">
        <f t="shared" si="0"/>
        <v>5.0925925934280003E-3</v>
      </c>
      <c r="C63" s="31">
        <f t="shared" si="1"/>
        <v>5.2681327160826671E-3</v>
      </c>
      <c r="D63" s="326"/>
      <c r="E63" s="317"/>
      <c r="F63" s="270"/>
      <c r="G63" s="271">
        <v>5.150462962774E-3</v>
      </c>
      <c r="H63" s="32"/>
      <c r="I63" s="33">
        <v>5.2430555551840003E-3</v>
      </c>
      <c r="J63" s="34"/>
      <c r="K63" s="35">
        <v>5.4861111093489996E-3</v>
      </c>
      <c r="L63" s="36"/>
      <c r="M63" s="36">
        <v>5.4050925937190004E-3</v>
      </c>
      <c r="N63" s="37">
        <v>5.0925925934280003E-3</v>
      </c>
      <c r="O63" s="38"/>
      <c r="P63" s="39"/>
      <c r="Q63" s="40">
        <v>5.2314814820419997E-3</v>
      </c>
      <c r="R63" s="41"/>
      <c r="S63" s="42"/>
      <c r="T63" s="42"/>
      <c r="U63" s="43"/>
      <c r="V63" s="44"/>
      <c r="W63" s="45"/>
      <c r="X63" s="45"/>
      <c r="Y63" s="46"/>
      <c r="Z63" s="47"/>
      <c r="AA63" s="48"/>
      <c r="AB63" s="49"/>
      <c r="AC63" s="50"/>
      <c r="AD63" s="51"/>
      <c r="AE63" s="211"/>
      <c r="AF63" s="211"/>
      <c r="AG63" s="212"/>
      <c r="AH63" s="32"/>
      <c r="AI63" s="33"/>
      <c r="AJ63" s="33"/>
      <c r="AK63" s="34"/>
      <c r="AL63" s="47"/>
      <c r="AM63" s="49"/>
      <c r="AN63" s="49"/>
      <c r="AO63" s="50"/>
      <c r="AP63" s="213"/>
      <c r="AQ63" s="214"/>
      <c r="AR63" s="214"/>
      <c r="AS63" s="215"/>
      <c r="AT63" s="216"/>
      <c r="AU63" s="217"/>
      <c r="AV63" s="217"/>
      <c r="AW63" s="218"/>
      <c r="AX63" s="288"/>
      <c r="AY63" s="289"/>
      <c r="AZ63" s="289"/>
      <c r="BA63" s="290"/>
      <c r="BB63" s="219"/>
      <c r="BC63" s="220"/>
      <c r="BD63" s="220"/>
      <c r="BE63" s="221"/>
      <c r="BF63" s="222"/>
      <c r="BG63" s="223"/>
      <c r="BH63" s="223"/>
      <c r="BI63" s="224"/>
      <c r="BJ63" s="349"/>
      <c r="BK63" s="350"/>
      <c r="BL63" s="350"/>
      <c r="BM63" s="351"/>
    </row>
    <row r="64" spans="1:65">
      <c r="A64" s="325" t="s">
        <v>67</v>
      </c>
      <c r="B64" s="321">
        <f t="shared" si="0"/>
        <v>4.7106481470110002E-3</v>
      </c>
      <c r="C64" s="31">
        <f t="shared" si="1"/>
        <v>5.1566734414369014E-3</v>
      </c>
      <c r="D64" s="326">
        <f t="shared" si="2"/>
        <v>5.1772280090544342E-3</v>
      </c>
      <c r="E64" s="317">
        <v>5.4398148131440003E-3</v>
      </c>
      <c r="F64" s="270">
        <v>5.1157407397109996E-3</v>
      </c>
      <c r="G64" s="271"/>
      <c r="H64" s="32">
        <v>4.884259258688E-3</v>
      </c>
      <c r="I64" s="33"/>
      <c r="J64" s="34">
        <v>5.0925925934280003E-3</v>
      </c>
      <c r="K64" s="35">
        <v>5.0462962972230001E-3</v>
      </c>
      <c r="L64" s="36">
        <v>5.0810185202859997E-3</v>
      </c>
      <c r="M64" s="36">
        <v>4.7106481470110002E-3</v>
      </c>
      <c r="N64" s="37">
        <v>5.1388888896330004E-3</v>
      </c>
      <c r="O64" s="38"/>
      <c r="P64" s="39"/>
      <c r="Q64" s="40">
        <v>5.4166666668610001E-3</v>
      </c>
      <c r="R64" s="41">
        <v>4.9884259242389999E-3</v>
      </c>
      <c r="S64" s="42">
        <v>5.2662037051050001E-3</v>
      </c>
      <c r="T64" s="42">
        <v>5.2546296283249999E-3</v>
      </c>
      <c r="U64" s="43">
        <v>5.2083333321209999E-3</v>
      </c>
      <c r="V64" s="44">
        <v>4.8379629624829999E-3</v>
      </c>
      <c r="W64" s="45">
        <v>5.30092592453E-3</v>
      </c>
      <c r="X64" s="45"/>
      <c r="Y64" s="46">
        <v>5.30092592453E-3</v>
      </c>
      <c r="Z64" s="47">
        <v>5.0462962972230001E-3</v>
      </c>
      <c r="AA64" s="48">
        <v>5.1620370359159997E-3</v>
      </c>
      <c r="AB64" s="49">
        <v>5.0462962972230001E-3</v>
      </c>
      <c r="AC64" s="50">
        <v>5.2546296283249999E-3</v>
      </c>
      <c r="AD64" s="51">
        <v>5.4166666668610001E-3</v>
      </c>
      <c r="AE64" s="211"/>
      <c r="AF64" s="211">
        <v>5.0578703703649999E-3</v>
      </c>
      <c r="AG64" s="212">
        <v>5.4398148131440003E-3</v>
      </c>
      <c r="AH64" s="32">
        <v>5.034722220444E-3</v>
      </c>
      <c r="AI64" s="33"/>
      <c r="AJ64" s="33">
        <v>5.0462962972230001E-3</v>
      </c>
      <c r="AK64" s="34"/>
      <c r="AL64" s="47">
        <v>5.3819444437979997E-3</v>
      </c>
      <c r="AM64" s="49">
        <v>4.9884259242389999E-3</v>
      </c>
      <c r="AN64" s="49">
        <v>4.9652777779559997E-3</v>
      </c>
      <c r="AO64" s="50">
        <v>5.0925925934280003E-3</v>
      </c>
      <c r="AP64" s="213">
        <v>5.8449074058439998E-3</v>
      </c>
      <c r="AQ64" s="214">
        <v>5.1851851858369996E-3</v>
      </c>
      <c r="AR64" s="214"/>
      <c r="AS64" s="215">
        <v>5.1157407397109996E-3</v>
      </c>
      <c r="AT64" s="216">
        <v>5.0925925934280003E-3</v>
      </c>
      <c r="AU64" s="217">
        <v>5.3472222207350002E-3</v>
      </c>
      <c r="AV64" s="217"/>
      <c r="AW64" s="218">
        <v>5.1967592589790002E-3</v>
      </c>
      <c r="AX64" s="288">
        <v>5.4050925937190004E-3</v>
      </c>
      <c r="AY64" s="289"/>
      <c r="AZ64" s="289">
        <v>4.7685185199950004E-3</v>
      </c>
      <c r="BA64" s="290">
        <v>4.9884259242389999E-3</v>
      </c>
      <c r="BB64" s="219"/>
      <c r="BC64" s="220">
        <v>5.0231481481481481E-3</v>
      </c>
      <c r="BD64" s="220">
        <v>5.3587962962962964E-3</v>
      </c>
      <c r="BE64" s="221">
        <v>5.0810185185185186E-3</v>
      </c>
      <c r="BF64" s="222"/>
      <c r="BG64" s="223"/>
      <c r="BH64" s="223"/>
      <c r="BI64" s="224"/>
      <c r="BJ64" s="349"/>
      <c r="BK64" s="350"/>
      <c r="BL64" s="350"/>
      <c r="BM64" s="351"/>
    </row>
    <row r="65" spans="1:65">
      <c r="A65" s="325" t="s">
        <v>68</v>
      </c>
      <c r="B65" s="321"/>
      <c r="C65" s="31"/>
      <c r="D65" s="326"/>
      <c r="E65" s="317"/>
      <c r="F65" s="270"/>
      <c r="G65" s="271"/>
      <c r="H65" s="32"/>
      <c r="I65" s="33"/>
      <c r="J65" s="34"/>
      <c r="K65" s="35"/>
      <c r="L65" s="36"/>
      <c r="M65" s="36"/>
      <c r="N65" s="37"/>
      <c r="O65" s="38"/>
      <c r="P65" s="39"/>
      <c r="Q65" s="40"/>
      <c r="R65" s="41"/>
      <c r="S65" s="42"/>
      <c r="T65" s="42"/>
      <c r="U65" s="43"/>
      <c r="V65" s="44"/>
      <c r="W65" s="45"/>
      <c r="X65" s="45"/>
      <c r="Y65" s="46"/>
      <c r="Z65" s="47"/>
      <c r="AA65" s="48"/>
      <c r="AB65" s="49"/>
      <c r="AC65" s="50"/>
      <c r="AD65" s="51"/>
      <c r="AE65" s="211"/>
      <c r="AF65" s="211"/>
      <c r="AG65" s="212"/>
      <c r="AH65" s="32"/>
      <c r="AI65" s="33"/>
      <c r="AJ65" s="33"/>
      <c r="AK65" s="34"/>
      <c r="AL65" s="47"/>
      <c r="AM65" s="49"/>
      <c r="AN65" s="49"/>
      <c r="AO65" s="50"/>
      <c r="AP65" s="213"/>
      <c r="AQ65" s="214"/>
      <c r="AR65" s="214"/>
      <c r="AS65" s="215"/>
      <c r="AT65" s="216"/>
      <c r="AU65" s="217"/>
      <c r="AV65" s="217"/>
      <c r="AW65" s="218"/>
      <c r="AX65" s="288"/>
      <c r="AY65" s="289"/>
      <c r="AZ65" s="289"/>
      <c r="BA65" s="290"/>
      <c r="BB65" s="219"/>
      <c r="BC65" s="220"/>
      <c r="BD65" s="220"/>
      <c r="BE65" s="221"/>
      <c r="BF65" s="222"/>
      <c r="BG65" s="223"/>
      <c r="BH65" s="223"/>
      <c r="BI65" s="224"/>
      <c r="BJ65" s="349"/>
      <c r="BK65" s="350"/>
      <c r="BL65" s="350"/>
      <c r="BM65" s="351"/>
    </row>
    <row r="66" spans="1:65">
      <c r="A66" s="325" t="s">
        <v>69</v>
      </c>
      <c r="B66" s="321">
        <f t="shared" si="0"/>
        <v>5.3587962975140003E-3</v>
      </c>
      <c r="C66" s="31">
        <f t="shared" si="1"/>
        <v>5.3587962975140003E-3</v>
      </c>
      <c r="D66" s="326"/>
      <c r="E66" s="317"/>
      <c r="F66" s="270"/>
      <c r="G66" s="271"/>
      <c r="H66" s="32"/>
      <c r="I66" s="33"/>
      <c r="J66" s="34"/>
      <c r="K66" s="35"/>
      <c r="L66" s="36"/>
      <c r="M66" s="36"/>
      <c r="N66" s="37">
        <v>5.3587962975140003E-3</v>
      </c>
      <c r="O66" s="38"/>
      <c r="P66" s="39"/>
      <c r="Q66" s="40"/>
      <c r="R66" s="41"/>
      <c r="S66" s="42"/>
      <c r="T66" s="42"/>
      <c r="U66" s="43"/>
      <c r="V66" s="44"/>
      <c r="W66" s="45"/>
      <c r="X66" s="45"/>
      <c r="Y66" s="46"/>
      <c r="Z66" s="47"/>
      <c r="AA66" s="48"/>
      <c r="AB66" s="49"/>
      <c r="AC66" s="50"/>
      <c r="AD66" s="51"/>
      <c r="AE66" s="211"/>
      <c r="AF66" s="211"/>
      <c r="AG66" s="212"/>
      <c r="AH66" s="32"/>
      <c r="AI66" s="33"/>
      <c r="AJ66" s="33"/>
      <c r="AK66" s="34"/>
      <c r="AL66" s="47"/>
      <c r="AM66" s="49"/>
      <c r="AN66" s="49"/>
      <c r="AO66" s="50"/>
      <c r="AP66" s="213"/>
      <c r="AQ66" s="214"/>
      <c r="AR66" s="214"/>
      <c r="AS66" s="215"/>
      <c r="AT66" s="216"/>
      <c r="AU66" s="217"/>
      <c r="AV66" s="217"/>
      <c r="AW66" s="218"/>
      <c r="AX66" s="288"/>
      <c r="AY66" s="289"/>
      <c r="AZ66" s="289"/>
      <c r="BA66" s="290"/>
      <c r="BB66" s="219"/>
      <c r="BC66" s="220"/>
      <c r="BD66" s="220"/>
      <c r="BE66" s="221"/>
      <c r="BF66" s="222"/>
      <c r="BG66" s="223"/>
      <c r="BH66" s="223"/>
      <c r="BI66" s="224"/>
      <c r="BJ66" s="349"/>
      <c r="BK66" s="350"/>
      <c r="BL66" s="350"/>
      <c r="BM66" s="351"/>
    </row>
    <row r="67" spans="1:65">
      <c r="A67" s="325" t="s">
        <v>70</v>
      </c>
      <c r="B67" s="321">
        <f t="shared" si="0"/>
        <v>5.1388888896330004E-3</v>
      </c>
      <c r="C67" s="31">
        <f t="shared" si="1"/>
        <v>5.2546296295379992E-3</v>
      </c>
      <c r="D67" s="326"/>
      <c r="E67" s="317"/>
      <c r="F67" s="270">
        <v>5.1388888896330004E-3</v>
      </c>
      <c r="G67" s="271">
        <v>5.2314814820419997E-3</v>
      </c>
      <c r="H67" s="32"/>
      <c r="I67" s="33"/>
      <c r="J67" s="34"/>
      <c r="K67" s="35"/>
      <c r="L67" s="36"/>
      <c r="M67" s="36"/>
      <c r="N67" s="37"/>
      <c r="O67" s="38"/>
      <c r="P67" s="39"/>
      <c r="Q67" s="40">
        <v>5.3935185169390002E-3</v>
      </c>
      <c r="R67" s="41"/>
      <c r="S67" s="42"/>
      <c r="T67" s="42"/>
      <c r="U67" s="43"/>
      <c r="V67" s="44"/>
      <c r="W67" s="45"/>
      <c r="X67" s="45"/>
      <c r="Y67" s="46"/>
      <c r="Z67" s="47"/>
      <c r="AA67" s="48"/>
      <c r="AB67" s="49"/>
      <c r="AC67" s="50"/>
      <c r="AD67" s="51"/>
      <c r="AE67" s="211"/>
      <c r="AF67" s="211"/>
      <c r="AG67" s="212"/>
      <c r="AH67" s="32"/>
      <c r="AI67" s="33"/>
      <c r="AJ67" s="33"/>
      <c r="AK67" s="34"/>
      <c r="AL67" s="47"/>
      <c r="AM67" s="49"/>
      <c r="AN67" s="49"/>
      <c r="AO67" s="50"/>
      <c r="AP67" s="213"/>
      <c r="AQ67" s="214"/>
      <c r="AR67" s="214"/>
      <c r="AS67" s="215"/>
      <c r="AT67" s="216"/>
      <c r="AU67" s="217"/>
      <c r="AV67" s="217"/>
      <c r="AW67" s="218"/>
      <c r="AX67" s="288"/>
      <c r="AY67" s="289"/>
      <c r="AZ67" s="289"/>
      <c r="BA67" s="290"/>
      <c r="BB67" s="219"/>
      <c r="BC67" s="220"/>
      <c r="BD67" s="220"/>
      <c r="BE67" s="221"/>
      <c r="BF67" s="222"/>
      <c r="BG67" s="223"/>
      <c r="BH67" s="223"/>
      <c r="BI67" s="224"/>
      <c r="BJ67" s="349"/>
      <c r="BK67" s="350"/>
      <c r="BL67" s="350"/>
      <c r="BM67" s="351"/>
    </row>
    <row r="68" spans="1:65" ht="13.5" thickBot="1">
      <c r="A68" s="327" t="s">
        <v>71</v>
      </c>
      <c r="B68" s="333">
        <f t="shared" si="0"/>
        <v>4.9189814817510004E-3</v>
      </c>
      <c r="C68" s="328">
        <f t="shared" si="1"/>
        <v>5.3298611114768746E-3</v>
      </c>
      <c r="D68" s="329">
        <f t="shared" si="2"/>
        <v>5.3163580244776666E-3</v>
      </c>
      <c r="E68" s="318"/>
      <c r="F68" s="272"/>
      <c r="G68" s="273"/>
      <c r="H68" s="225"/>
      <c r="I68" s="226"/>
      <c r="J68" s="227"/>
      <c r="K68" s="228"/>
      <c r="L68" s="229"/>
      <c r="M68" s="229">
        <v>4.9189814817510004E-3</v>
      </c>
      <c r="N68" s="230"/>
      <c r="O68" s="231"/>
      <c r="P68" s="232"/>
      <c r="Q68" s="233"/>
      <c r="R68" s="234"/>
      <c r="S68" s="235"/>
      <c r="T68" s="235">
        <v>5.5787037053960003E-3</v>
      </c>
      <c r="U68" s="236"/>
      <c r="V68" s="237"/>
      <c r="W68" s="238">
        <v>4.9884259242389999E-3</v>
      </c>
      <c r="X68" s="238"/>
      <c r="Y68" s="239"/>
      <c r="Z68" s="240"/>
      <c r="AA68" s="241"/>
      <c r="AB68" s="242"/>
      <c r="AC68" s="243"/>
      <c r="AD68" s="244">
        <v>5.6712962978050004E-3</v>
      </c>
      <c r="AE68" s="245"/>
      <c r="AF68" s="245"/>
      <c r="AG68" s="246">
        <v>5.5324074091910001E-3</v>
      </c>
      <c r="AH68" s="225"/>
      <c r="AI68" s="226"/>
      <c r="AJ68" s="226"/>
      <c r="AK68" s="227"/>
      <c r="AL68" s="240"/>
      <c r="AM68" s="242">
        <v>5.0000000010190001E-3</v>
      </c>
      <c r="AN68" s="242"/>
      <c r="AO68" s="243"/>
      <c r="AP68" s="247"/>
      <c r="AQ68" s="248"/>
      <c r="AR68" s="248"/>
      <c r="AS68" s="249">
        <v>5.3819444437979997E-3</v>
      </c>
      <c r="AT68" s="250"/>
      <c r="AU68" s="251">
        <v>5.5671296286160001E-3</v>
      </c>
      <c r="AV68" s="251"/>
      <c r="AW68" s="252"/>
      <c r="AX68" s="291"/>
      <c r="AY68" s="292"/>
      <c r="AZ68" s="292"/>
      <c r="BA68" s="293"/>
      <c r="BB68" s="253"/>
      <c r="BC68" s="254"/>
      <c r="BD68" s="254"/>
      <c r="BE68" s="255"/>
      <c r="BF68" s="256"/>
      <c r="BG68" s="257"/>
      <c r="BH68" s="257"/>
      <c r="BI68" s="258"/>
      <c r="BJ68" s="352"/>
      <c r="BK68" s="353"/>
      <c r="BL68" s="353"/>
      <c r="BM68" s="354"/>
    </row>
    <row r="69" spans="1:65">
      <c r="A69" s="322"/>
      <c r="B69" s="316"/>
      <c r="C69" s="323"/>
      <c r="D69" s="324"/>
      <c r="E69" s="317"/>
      <c r="F69" s="270"/>
      <c r="G69" s="271"/>
      <c r="H69" s="32"/>
      <c r="I69" s="33"/>
      <c r="J69" s="34"/>
      <c r="K69" s="35"/>
      <c r="L69" s="36"/>
      <c r="M69" s="36"/>
      <c r="N69" s="37"/>
      <c r="O69" s="38"/>
      <c r="P69" s="39"/>
      <c r="Q69" s="40"/>
      <c r="R69" s="41"/>
      <c r="S69" s="42"/>
      <c r="T69" s="42"/>
      <c r="U69" s="43"/>
      <c r="V69" s="44"/>
      <c r="W69" s="45"/>
      <c r="X69" s="45"/>
      <c r="Y69" s="46"/>
      <c r="Z69" s="47"/>
      <c r="AA69" s="48"/>
      <c r="AB69" s="49"/>
      <c r="AC69" s="50"/>
      <c r="AD69" s="51"/>
      <c r="AE69" s="211"/>
      <c r="AF69" s="211"/>
      <c r="AG69" s="212"/>
      <c r="AH69" s="32"/>
      <c r="AI69" s="33"/>
      <c r="AJ69" s="33"/>
      <c r="AK69" s="34"/>
      <c r="AL69" s="47"/>
      <c r="AM69" s="49"/>
      <c r="AN69" s="49"/>
      <c r="AO69" s="50"/>
      <c r="AP69" s="213"/>
      <c r="AQ69" s="214"/>
      <c r="AR69" s="214"/>
      <c r="AS69" s="215"/>
      <c r="AT69" s="216"/>
      <c r="AU69" s="217"/>
      <c r="AV69" s="217"/>
      <c r="AW69" s="218"/>
      <c r="AX69" s="288"/>
      <c r="AY69" s="289"/>
      <c r="AZ69" s="289"/>
      <c r="BA69" s="290"/>
      <c r="BB69" s="219"/>
      <c r="BC69" s="220"/>
      <c r="BD69" s="220"/>
      <c r="BE69" s="221"/>
      <c r="BF69" s="222"/>
      <c r="BG69" s="223"/>
      <c r="BH69" s="223"/>
      <c r="BI69" s="224"/>
      <c r="BJ69" s="349"/>
      <c r="BK69" s="350"/>
      <c r="BL69" s="350"/>
      <c r="BM69" s="351"/>
    </row>
    <row r="70" spans="1:65">
      <c r="A70" s="325" t="s">
        <v>72</v>
      </c>
      <c r="B70" s="321">
        <f t="shared" ref="B70:B85" si="3">MIN(E70:BI70)</f>
        <v>5.034722220444E-3</v>
      </c>
      <c r="C70" s="31">
        <f t="shared" ref="C70:C85" si="4">AVERAGE(E70:BI70)</f>
        <v>5.2747685188226819E-3</v>
      </c>
      <c r="D70" s="326">
        <f t="shared" ref="D70:D85" si="5">AVERAGE(AL70:BI70)</f>
        <v>5.2997076024592152E-3</v>
      </c>
      <c r="E70" s="317">
        <v>5.2777777782469998E-3</v>
      </c>
      <c r="F70" s="270">
        <v>5.3125000013100002E-3</v>
      </c>
      <c r="G70" s="271">
        <v>5.2199074089E-3</v>
      </c>
      <c r="H70" s="32">
        <v>5.2199074089E-3</v>
      </c>
      <c r="I70" s="33">
        <v>5.2546296283249999E-3</v>
      </c>
      <c r="J70" s="34">
        <v>5.1851851858369996E-3</v>
      </c>
      <c r="K70" s="35">
        <v>5.3587962975140003E-3</v>
      </c>
      <c r="L70" s="36">
        <v>5.150462962774E-3</v>
      </c>
      <c r="M70" s="36">
        <v>5.3240740744509999E-3</v>
      </c>
      <c r="N70" s="37">
        <v>5.2777777782469998E-3</v>
      </c>
      <c r="O70" s="38">
        <v>5.1851851858369996E-3</v>
      </c>
      <c r="P70" s="39">
        <v>5.2430555551840003E-3</v>
      </c>
      <c r="Q70" s="40">
        <v>5.1851851858369996E-3</v>
      </c>
      <c r="R70" s="41">
        <v>5.034722220444E-3</v>
      </c>
      <c r="S70" s="42">
        <v>5.0810185202859997E-3</v>
      </c>
      <c r="T70" s="42">
        <v>5.4629629630650002E-3</v>
      </c>
      <c r="U70" s="43">
        <v>5.150462962774E-3</v>
      </c>
      <c r="V70" s="44">
        <v>5.2314814820419997E-3</v>
      </c>
      <c r="W70" s="45">
        <v>5.1851851858369996E-3</v>
      </c>
      <c r="X70" s="45">
        <v>5.1851851858369996E-3</v>
      </c>
      <c r="Y70" s="46">
        <v>5.2777777782469998E-3</v>
      </c>
      <c r="Z70" s="47">
        <v>5.4976851861279997E-3</v>
      </c>
      <c r="AA70" s="48">
        <v>5.1620370359159997E-3</v>
      </c>
      <c r="AB70" s="49">
        <v>5.1388888896330004E-3</v>
      </c>
      <c r="AC70" s="50">
        <v>5.3240740744509999E-3</v>
      </c>
      <c r="AD70" s="51">
        <v>5.7175925940099997E-3</v>
      </c>
      <c r="AE70" s="211"/>
      <c r="AF70" s="211">
        <v>5.10416666657E-3</v>
      </c>
      <c r="AG70" s="212">
        <v>5.2083333321209999E-3</v>
      </c>
      <c r="AH70" s="32">
        <v>5.0462962972230001E-3</v>
      </c>
      <c r="AI70" s="33"/>
      <c r="AJ70" s="33">
        <v>5.1736111126959999E-3</v>
      </c>
      <c r="AK70" s="34">
        <v>5.8680555557659997E-3</v>
      </c>
      <c r="AL70" s="47">
        <v>5.4629629630650002E-3</v>
      </c>
      <c r="AM70" s="49">
        <v>5.3819444437979997E-3</v>
      </c>
      <c r="AN70" s="49">
        <v>5.1157407397109996E-3</v>
      </c>
      <c r="AO70" s="50">
        <v>5.3125000013100002E-3</v>
      </c>
      <c r="AP70" s="213">
        <v>5.9837962980959997E-3</v>
      </c>
      <c r="AQ70" s="214">
        <v>5.1851851858369996E-3</v>
      </c>
      <c r="AR70" s="214"/>
      <c r="AS70" s="215">
        <v>5.10416666657E-3</v>
      </c>
      <c r="AT70" s="216">
        <v>5.2314814820419997E-3</v>
      </c>
      <c r="AU70" s="217">
        <v>5.520833332412E-3</v>
      </c>
      <c r="AV70" s="217">
        <v>5.1388888896330004E-3</v>
      </c>
      <c r="AW70" s="218">
        <v>5.2430555551840003E-3</v>
      </c>
      <c r="AX70" s="288">
        <v>5.3125000013100002E-3</v>
      </c>
      <c r="AY70" s="289">
        <v>5.0925925934280003E-3</v>
      </c>
      <c r="AZ70" s="289">
        <v>5.034722220444E-3</v>
      </c>
      <c r="BA70" s="290">
        <v>5.150462962774E-3</v>
      </c>
      <c r="BB70" s="219">
        <v>5.5902777777777782E-3</v>
      </c>
      <c r="BC70" s="220">
        <v>5.2662037037037035E-3</v>
      </c>
      <c r="BD70" s="220">
        <v>5.4050925925925924E-3</v>
      </c>
      <c r="BE70" s="221">
        <v>5.162037037037037E-3</v>
      </c>
      <c r="BF70" s="222"/>
      <c r="BG70" s="223"/>
      <c r="BH70" s="223"/>
      <c r="BI70" s="224"/>
      <c r="BJ70" s="349"/>
      <c r="BK70" s="350"/>
      <c r="BL70" s="350"/>
      <c r="BM70" s="351"/>
    </row>
    <row r="71" spans="1:65">
      <c r="A71" s="325" t="s">
        <v>73</v>
      </c>
      <c r="B71" s="321">
        <f t="shared" si="3"/>
        <v>4.9305555548930001E-3</v>
      </c>
      <c r="C71" s="31">
        <f t="shared" si="4"/>
        <v>5.230092592522234E-3</v>
      </c>
      <c r="D71" s="326">
        <f t="shared" si="5"/>
        <v>5.3167641323308822E-3</v>
      </c>
      <c r="E71" s="317">
        <v>5.520833332412E-3</v>
      </c>
      <c r="F71" s="270">
        <v>5.0115740741599997E-3</v>
      </c>
      <c r="G71" s="271">
        <v>5.0231481473020003E-3</v>
      </c>
      <c r="H71" s="32">
        <v>5.0578703703649999E-3</v>
      </c>
      <c r="I71" s="33">
        <v>4.9305555548930001E-3</v>
      </c>
      <c r="J71" s="34">
        <v>5.0578703703649999E-3</v>
      </c>
      <c r="K71" s="35">
        <v>5.3472222207350002E-3</v>
      </c>
      <c r="L71" s="36">
        <v>5.0231481473020003E-3</v>
      </c>
      <c r="M71" s="36">
        <v>5.0694444435070004E-3</v>
      </c>
      <c r="N71" s="37">
        <v>5.1851851858369996E-3</v>
      </c>
      <c r="O71" s="38">
        <v>5.370370370656E-3</v>
      </c>
      <c r="P71" s="39">
        <v>5.0231481473020003E-3</v>
      </c>
      <c r="Q71" s="40">
        <v>5.10416666657E-3</v>
      </c>
      <c r="R71" s="41">
        <v>5.1157407397109996E-3</v>
      </c>
      <c r="S71" s="42">
        <v>5.0810185202859997E-3</v>
      </c>
      <c r="T71" s="42">
        <v>5.6944444440889998E-3</v>
      </c>
      <c r="U71" s="43">
        <v>5.0578703703649999E-3</v>
      </c>
      <c r="V71" s="44">
        <v>5.2314814820419997E-3</v>
      </c>
      <c r="W71" s="45">
        <v>5.0694444435070004E-3</v>
      </c>
      <c r="X71" s="45">
        <v>5.10416666657E-3</v>
      </c>
      <c r="Y71" s="46">
        <v>5.0925925934280003E-3</v>
      </c>
      <c r="Z71" s="47">
        <v>5.1273148164909998E-3</v>
      </c>
      <c r="AA71" s="48">
        <v>5.1388888896330004E-3</v>
      </c>
      <c r="AB71" s="49">
        <v>5.0925925934280003E-3</v>
      </c>
      <c r="AC71" s="50">
        <v>5.10416666657E-3</v>
      </c>
      <c r="AD71" s="51">
        <v>5.4976851861279997E-3</v>
      </c>
      <c r="AE71" s="211"/>
      <c r="AF71" s="211">
        <v>5.10416666657E-3</v>
      </c>
      <c r="AG71" s="212">
        <v>5.10416666657E-3</v>
      </c>
      <c r="AH71" s="32">
        <v>5.1620370359159997E-3</v>
      </c>
      <c r="AI71" s="33"/>
      <c r="AJ71" s="33">
        <v>5.0810185202859997E-3</v>
      </c>
      <c r="AK71" s="34">
        <v>5.9027777788290001E-3</v>
      </c>
      <c r="AL71" s="47">
        <v>6.053240740584E-3</v>
      </c>
      <c r="AM71" s="49">
        <v>5.1157407397109996E-3</v>
      </c>
      <c r="AN71" s="49">
        <v>5.4513888899239997E-3</v>
      </c>
      <c r="AO71" s="50">
        <v>5.0000000010190001E-3</v>
      </c>
      <c r="AP71" s="213">
        <v>5.787037036498E-3</v>
      </c>
      <c r="AQ71" s="214">
        <v>5.1157407397109996E-3</v>
      </c>
      <c r="AR71" s="214"/>
      <c r="AS71" s="215">
        <v>5.2199074089E-3</v>
      </c>
      <c r="AT71" s="216">
        <v>5.1851851858369996E-3</v>
      </c>
      <c r="AU71" s="217">
        <v>6.0648148137259997E-3</v>
      </c>
      <c r="AV71" s="217">
        <v>5.1851851858369996E-3</v>
      </c>
      <c r="AW71" s="218">
        <v>4.9884259242389999E-3</v>
      </c>
      <c r="AX71" s="288">
        <v>5.1157407397109996E-3</v>
      </c>
      <c r="AY71" s="289">
        <v>5.0694444435070004E-3</v>
      </c>
      <c r="AZ71" s="289">
        <v>5.4166666668610001E-3</v>
      </c>
      <c r="BA71" s="290">
        <v>5.034722220444E-3</v>
      </c>
      <c r="BB71" s="219">
        <v>5.3356481481481484E-3</v>
      </c>
      <c r="BC71" s="220">
        <v>5.0578703703703706E-3</v>
      </c>
      <c r="BD71" s="220">
        <v>5.7060185185185191E-3</v>
      </c>
      <c r="BE71" s="221">
        <v>5.115740740740741E-3</v>
      </c>
      <c r="BF71" s="222"/>
      <c r="BG71" s="223"/>
      <c r="BH71" s="223"/>
      <c r="BI71" s="224"/>
      <c r="BJ71" s="349"/>
      <c r="BK71" s="350"/>
      <c r="BL71" s="350"/>
      <c r="BM71" s="351"/>
    </row>
    <row r="72" spans="1:65">
      <c r="A72" s="325" t="s">
        <v>13</v>
      </c>
      <c r="B72" s="321">
        <f t="shared" si="3"/>
        <v>4.884259258688E-3</v>
      </c>
      <c r="C72" s="31">
        <f t="shared" si="4"/>
        <v>5.1365268328196177E-3</v>
      </c>
      <c r="D72" s="326">
        <f t="shared" si="5"/>
        <v>5.1716820988056324E-3</v>
      </c>
      <c r="E72" s="317">
        <v>5.2893518513880003E-3</v>
      </c>
      <c r="F72" s="270">
        <v>5.0810185202859997E-3</v>
      </c>
      <c r="G72" s="271">
        <v>5.0578703703649999E-3</v>
      </c>
      <c r="H72" s="32">
        <v>5.1273148164909998E-3</v>
      </c>
      <c r="I72" s="33">
        <v>5.1388888896330004E-3</v>
      </c>
      <c r="J72" s="34">
        <v>5.034722220444E-3</v>
      </c>
      <c r="K72" s="35">
        <v>5.3472222207350002E-3</v>
      </c>
      <c r="L72" s="36">
        <v>4.9652777779559997E-3</v>
      </c>
      <c r="M72" s="36">
        <v>4.9189814817510004E-3</v>
      </c>
      <c r="N72" s="37">
        <v>5.0231481473020003E-3</v>
      </c>
      <c r="O72" s="38">
        <v>5.0578703703649999E-3</v>
      </c>
      <c r="P72" s="39">
        <v>5.0115740741599997E-3</v>
      </c>
      <c r="Q72" s="40">
        <v>4.9768518510970002E-3</v>
      </c>
      <c r="R72" s="41">
        <v>5.1157407397109996E-3</v>
      </c>
      <c r="S72" s="42">
        <v>4.9652777779559997E-3</v>
      </c>
      <c r="T72" s="42">
        <v>5.2893518513880003E-3</v>
      </c>
      <c r="U72" s="43">
        <v>5.0000000010190001E-3</v>
      </c>
      <c r="V72" s="44">
        <v>5.0925925934280003E-3</v>
      </c>
      <c r="W72" s="45">
        <v>5.034722220444E-3</v>
      </c>
      <c r="X72" s="45">
        <v>4.9884259242389999E-3</v>
      </c>
      <c r="Y72" s="46">
        <v>5.1388888896330004E-3</v>
      </c>
      <c r="Z72" s="47">
        <v>5.3587962975140003E-3</v>
      </c>
      <c r="AA72" s="48">
        <v>4.9768518510970002E-3</v>
      </c>
      <c r="AB72" s="49">
        <v>5.1851851858369996E-3</v>
      </c>
      <c r="AC72" s="50">
        <v>5.0694444435070004E-3</v>
      </c>
      <c r="AD72" s="51">
        <v>5.520833332412E-3</v>
      </c>
      <c r="AE72" s="211"/>
      <c r="AF72" s="211">
        <v>5.034722220444E-3</v>
      </c>
      <c r="AG72" s="212">
        <v>5.0115740741599997E-3</v>
      </c>
      <c r="AH72" s="32">
        <v>5.034722220444E-3</v>
      </c>
      <c r="AI72" s="33"/>
      <c r="AJ72" s="33">
        <v>5.0578703703649999E-3</v>
      </c>
      <c r="AK72" s="34">
        <v>5.6944444440889998E-3</v>
      </c>
      <c r="AL72" s="47">
        <v>5.4050925937190004E-3</v>
      </c>
      <c r="AM72" s="49">
        <v>5.1388888896330004E-3</v>
      </c>
      <c r="AN72" s="49">
        <v>4.9652777779559997E-3</v>
      </c>
      <c r="AO72" s="50">
        <v>5.0694444435070004E-3</v>
      </c>
      <c r="AP72" s="213">
        <v>5.9143518519699997E-3</v>
      </c>
      <c r="AQ72" s="214">
        <v>5.0462962972230001E-3</v>
      </c>
      <c r="AR72" s="214"/>
      <c r="AS72" s="215">
        <v>4.884259258688E-3</v>
      </c>
      <c r="AT72" s="216"/>
      <c r="AU72" s="217">
        <v>5.4861111093489996E-3</v>
      </c>
      <c r="AV72" s="217">
        <v>5.10416666657E-3</v>
      </c>
      <c r="AW72" s="218">
        <v>5.1157407397109996E-3</v>
      </c>
      <c r="AX72" s="288">
        <v>5.2430555551840003E-3</v>
      </c>
      <c r="AY72" s="289">
        <v>4.953703704814E-3</v>
      </c>
      <c r="AZ72" s="289">
        <v>4.953703704814E-3</v>
      </c>
      <c r="BA72" s="290">
        <v>4.9652777779559997E-3</v>
      </c>
      <c r="BB72" s="219">
        <v>5.4050925925925924E-3</v>
      </c>
      <c r="BC72" s="220">
        <v>5.0347222222222225E-3</v>
      </c>
      <c r="BD72" s="220">
        <v>5.3240740740740748E-3</v>
      </c>
      <c r="BE72" s="221">
        <v>5.0810185185185186E-3</v>
      </c>
      <c r="BF72" s="222"/>
      <c r="BG72" s="223"/>
      <c r="BH72" s="223"/>
      <c r="BI72" s="224"/>
      <c r="BJ72" s="349"/>
      <c r="BK72" s="350"/>
      <c r="BL72" s="350"/>
      <c r="BM72" s="351"/>
    </row>
    <row r="73" spans="1:65">
      <c r="A73" s="325" t="s">
        <v>74</v>
      </c>
      <c r="B73" s="321">
        <f t="shared" si="3"/>
        <v>4.7569444432160003E-3</v>
      </c>
      <c r="C73" s="31">
        <f t="shared" si="4"/>
        <v>5.0581114968691306E-3</v>
      </c>
      <c r="D73" s="326">
        <f t="shared" si="5"/>
        <v>5.1626461983765347E-3</v>
      </c>
      <c r="E73" s="317">
        <v>5.3125000013100002E-3</v>
      </c>
      <c r="F73" s="270">
        <v>4.7569444432160003E-3</v>
      </c>
      <c r="G73" s="271"/>
      <c r="H73" s="32">
        <v>4.8495370356249996E-3</v>
      </c>
      <c r="I73" s="33">
        <v>4.8263888893420002E-3</v>
      </c>
      <c r="J73" s="34">
        <v>4.953703704814E-3</v>
      </c>
      <c r="K73" s="35">
        <v>5.0925925934280003E-3</v>
      </c>
      <c r="L73" s="36">
        <v>4.9652777779559997E-3</v>
      </c>
      <c r="M73" s="36">
        <v>4.9305555548930001E-3</v>
      </c>
      <c r="N73" s="37">
        <v>4.884259258688E-3</v>
      </c>
      <c r="O73" s="38">
        <v>4.8263888893420002E-3</v>
      </c>
      <c r="P73" s="39"/>
      <c r="Q73" s="40">
        <v>5.0462962972230001E-3</v>
      </c>
      <c r="R73" s="41">
        <v>5.0925925934280003E-3</v>
      </c>
      <c r="S73" s="42">
        <v>4.9768518510970002E-3</v>
      </c>
      <c r="T73" s="42">
        <v>5.370370370656E-3</v>
      </c>
      <c r="U73" s="43">
        <v>4.953703704814E-3</v>
      </c>
      <c r="V73" s="44">
        <v>4.9189814817510004E-3</v>
      </c>
      <c r="W73" s="45">
        <v>4.7800925931370001E-3</v>
      </c>
      <c r="X73" s="45">
        <v>4.9421296280339998E-3</v>
      </c>
      <c r="Y73" s="46">
        <v>5.0462962972230001E-3</v>
      </c>
      <c r="Z73" s="47">
        <v>4.8032407394200003E-3</v>
      </c>
      <c r="AA73" s="48">
        <v>4.884259258688E-3</v>
      </c>
      <c r="AB73" s="49">
        <v>5.0231481473020003E-3</v>
      </c>
      <c r="AC73" s="50">
        <v>4.8726851855460003E-3</v>
      </c>
      <c r="AD73" s="51">
        <v>5.3125000013100002E-3</v>
      </c>
      <c r="AE73" s="211"/>
      <c r="AF73" s="211">
        <v>4.9074074086089998E-3</v>
      </c>
      <c r="AG73" s="212">
        <v>5.1388888896330004E-3</v>
      </c>
      <c r="AH73" s="32">
        <v>4.9305555548930001E-3</v>
      </c>
      <c r="AI73" s="33"/>
      <c r="AJ73" s="33">
        <v>4.7685185199950004E-3</v>
      </c>
      <c r="AK73" s="34">
        <v>5.5324074091910001E-3</v>
      </c>
      <c r="AL73" s="47">
        <v>5.787037036498E-3</v>
      </c>
      <c r="AM73" s="49">
        <v>5.0462962972230001E-3</v>
      </c>
      <c r="AN73" s="49">
        <v>5.4398148131440003E-3</v>
      </c>
      <c r="AO73" s="50">
        <v>4.8495370356249996E-3</v>
      </c>
      <c r="AP73" s="213">
        <v>5.5092592592700003E-3</v>
      </c>
      <c r="AQ73" s="214">
        <v>4.884259258688E-3</v>
      </c>
      <c r="AR73" s="214"/>
      <c r="AS73" s="215">
        <v>4.9884259242389999E-3</v>
      </c>
      <c r="AT73" s="216">
        <v>4.9421296280339998E-3</v>
      </c>
      <c r="AU73" s="217">
        <v>5.5439814823329998E-3</v>
      </c>
      <c r="AV73" s="217">
        <v>4.9652777779559997E-3</v>
      </c>
      <c r="AW73" s="218">
        <v>4.9074074086089998E-3</v>
      </c>
      <c r="AX73" s="288">
        <v>4.8726851855460003E-3</v>
      </c>
      <c r="AY73" s="289">
        <v>4.9884259242389999E-3</v>
      </c>
      <c r="AZ73" s="289">
        <v>5.3472222207350002E-3</v>
      </c>
      <c r="BA73" s="290">
        <v>4.8958333318299997E-3</v>
      </c>
      <c r="BB73" s="219">
        <v>5.2893518518518515E-3</v>
      </c>
      <c r="BC73" s="220">
        <v>5.0347222222222225E-3</v>
      </c>
      <c r="BD73" s="220">
        <v>5.7870370370370376E-3</v>
      </c>
      <c r="BE73" s="221">
        <v>5.0115740740740737E-3</v>
      </c>
      <c r="BF73" s="222"/>
      <c r="BG73" s="223"/>
      <c r="BH73" s="223"/>
      <c r="BI73" s="224"/>
      <c r="BJ73" s="349"/>
      <c r="BK73" s="350"/>
      <c r="BL73" s="350"/>
      <c r="BM73" s="351"/>
    </row>
    <row r="74" spans="1:65">
      <c r="A74" s="325" t="s">
        <v>12</v>
      </c>
      <c r="B74" s="321">
        <f t="shared" si="3"/>
        <v>4.9768518510970002E-3</v>
      </c>
      <c r="C74" s="31">
        <f t="shared" si="4"/>
        <v>5.360922146692512E-3</v>
      </c>
      <c r="D74" s="326">
        <f t="shared" si="5"/>
        <v>5.3831627681778455E-3</v>
      </c>
      <c r="E74" s="317">
        <v>5.7986111096399997E-3</v>
      </c>
      <c r="F74" s="270">
        <v>5.2083333321209999E-3</v>
      </c>
      <c r="G74" s="271">
        <v>5.3472222207350002E-3</v>
      </c>
      <c r="H74" s="32">
        <v>5.3472222207350002E-3</v>
      </c>
      <c r="I74" s="33">
        <v>5.2662037051050001E-3</v>
      </c>
      <c r="J74" s="34">
        <v>5.2314814820419997E-3</v>
      </c>
      <c r="K74" s="35">
        <v>5.4282407400019998E-3</v>
      </c>
      <c r="L74" s="36">
        <v>5.0462962972230001E-3</v>
      </c>
      <c r="M74" s="36">
        <v>5.1620370359159997E-3</v>
      </c>
      <c r="N74" s="37">
        <v>5.4513888899239997E-3</v>
      </c>
      <c r="O74" s="38"/>
      <c r="P74" s="39">
        <v>5.1851851858369996E-3</v>
      </c>
      <c r="Q74" s="40">
        <v>5.2777777782469998E-3</v>
      </c>
      <c r="R74" s="41">
        <v>5.3240740744509999E-3</v>
      </c>
      <c r="S74" s="42">
        <v>5.2199074089E-3</v>
      </c>
      <c r="T74" s="42">
        <v>5.5671296286160001E-3</v>
      </c>
      <c r="U74" s="43">
        <v>5.2430555551840003E-3</v>
      </c>
      <c r="V74" s="44">
        <v>5.2083333321209999E-3</v>
      </c>
      <c r="W74" s="45">
        <v>5.0462962972230001E-3</v>
      </c>
      <c r="X74" s="45">
        <v>5.1851851858369996E-3</v>
      </c>
      <c r="Y74" s="46">
        <v>5.2777777782469998E-3</v>
      </c>
      <c r="Z74" s="47">
        <v>5.5671296286160001E-3</v>
      </c>
      <c r="AA74" s="48">
        <v>5.4282407400019998E-3</v>
      </c>
      <c r="AB74" s="49">
        <v>5.4282407400019998E-3</v>
      </c>
      <c r="AC74" s="50">
        <v>5.1736111126959999E-3</v>
      </c>
      <c r="AD74" s="51">
        <v>5.6944444440889998E-3</v>
      </c>
      <c r="AE74" s="211"/>
      <c r="AF74" s="211">
        <v>5.1736111126959999E-3</v>
      </c>
      <c r="AG74" s="212">
        <v>5.9490740750330002E-3</v>
      </c>
      <c r="AH74" s="32">
        <v>5.2199074089E-3</v>
      </c>
      <c r="AI74" s="33"/>
      <c r="AJ74" s="33">
        <v>5.2893518513880003E-3</v>
      </c>
      <c r="AK74" s="34">
        <v>5.6597222210260003E-3</v>
      </c>
      <c r="AL74" s="47">
        <v>5.590277778538E-3</v>
      </c>
      <c r="AM74" s="49">
        <v>5.2777777782469998E-3</v>
      </c>
      <c r="AN74" s="49">
        <v>5.0578703703649999E-3</v>
      </c>
      <c r="AO74" s="50">
        <v>5.1736111126959999E-3</v>
      </c>
      <c r="AP74" s="213">
        <v>6.4351851870010001E-3</v>
      </c>
      <c r="AQ74" s="214">
        <v>5.3587962975140003E-3</v>
      </c>
      <c r="AR74" s="214"/>
      <c r="AS74" s="215">
        <v>5.2430555551840003E-3</v>
      </c>
      <c r="AT74" s="216">
        <v>5.2430555551840003E-3</v>
      </c>
      <c r="AU74" s="217">
        <v>5.8680555557659997E-3</v>
      </c>
      <c r="AV74" s="217">
        <v>5.150462962774E-3</v>
      </c>
      <c r="AW74" s="218">
        <v>5.1620370359159997E-3</v>
      </c>
      <c r="AX74" s="288">
        <v>5.5671296286160001E-3</v>
      </c>
      <c r="AY74" s="289">
        <v>5.1157407397109996E-3</v>
      </c>
      <c r="AZ74" s="289">
        <v>5.1736111126959999E-3</v>
      </c>
      <c r="BA74" s="290">
        <v>4.9768518510970002E-3</v>
      </c>
      <c r="BB74" s="219">
        <v>5.7986111111111112E-3</v>
      </c>
      <c r="BC74" s="220">
        <v>5.3819444444444453E-3</v>
      </c>
      <c r="BD74" s="220">
        <v>5.4513888888888884E-3</v>
      </c>
      <c r="BE74" s="221">
        <v>5.2546296296296299E-3</v>
      </c>
      <c r="BF74" s="222"/>
      <c r="BG74" s="223"/>
      <c r="BH74" s="223"/>
      <c r="BI74" s="224"/>
      <c r="BJ74" s="349"/>
      <c r="BK74" s="350"/>
      <c r="BL74" s="350"/>
      <c r="BM74" s="351"/>
    </row>
    <row r="75" spans="1:65">
      <c r="A75" s="325" t="s">
        <v>75</v>
      </c>
      <c r="B75" s="321">
        <f t="shared" si="3"/>
        <v>5.0115740741599997E-3</v>
      </c>
      <c r="C75" s="31">
        <f t="shared" si="4"/>
        <v>5.312500000031267E-3</v>
      </c>
      <c r="D75" s="326">
        <f t="shared" si="5"/>
        <v>5.4032651074195481E-3</v>
      </c>
      <c r="E75" s="317">
        <v>5.30092592453E-3</v>
      </c>
      <c r="F75" s="270">
        <v>5.3819444437979997E-3</v>
      </c>
      <c r="G75" s="271">
        <v>5.3240740744509999E-3</v>
      </c>
      <c r="H75" s="32">
        <v>5.2083333321209999E-3</v>
      </c>
      <c r="I75" s="33">
        <v>5.2777777782469998E-3</v>
      </c>
      <c r="J75" s="34">
        <v>5.1157407397109996E-3</v>
      </c>
      <c r="K75" s="35">
        <v>5.3356481475929996E-3</v>
      </c>
      <c r="L75" s="36">
        <v>5.034722220444E-3</v>
      </c>
      <c r="M75" s="36">
        <v>5.3240740744509999E-3</v>
      </c>
      <c r="N75" s="37">
        <v>5.0231481473020003E-3</v>
      </c>
      <c r="O75" s="38">
        <v>5.1736111126959999E-3</v>
      </c>
      <c r="P75" s="39">
        <v>5.10416666657E-3</v>
      </c>
      <c r="Q75" s="40">
        <v>5.0115740741599997E-3</v>
      </c>
      <c r="R75" s="41">
        <v>5.3587962975140003E-3</v>
      </c>
      <c r="S75" s="42">
        <v>5.1851851858369996E-3</v>
      </c>
      <c r="T75" s="42">
        <v>5.7523148134349996E-3</v>
      </c>
      <c r="U75" s="43">
        <v>5.10416666657E-3</v>
      </c>
      <c r="V75" s="44">
        <v>5.150462962774E-3</v>
      </c>
      <c r="W75" s="45">
        <v>5.0462962972230001E-3</v>
      </c>
      <c r="X75" s="45">
        <v>5.2314814820419997E-3</v>
      </c>
      <c r="Y75" s="46">
        <v>5.1388888896330004E-3</v>
      </c>
      <c r="Z75" s="47">
        <v>5.6250000016010004E-3</v>
      </c>
      <c r="AA75" s="48">
        <v>5.1967592589790002E-3</v>
      </c>
      <c r="AB75" s="49">
        <v>5.370370370656E-3</v>
      </c>
      <c r="AC75" s="50">
        <v>5.1157407397109996E-3</v>
      </c>
      <c r="AD75" s="51">
        <v>5.6828703709470001E-3</v>
      </c>
      <c r="AE75" s="211"/>
      <c r="AF75" s="211">
        <v>5.0694444435070004E-3</v>
      </c>
      <c r="AG75" s="212">
        <v>5.10416666657E-3</v>
      </c>
      <c r="AH75" s="32">
        <v>5.3125000013100002E-3</v>
      </c>
      <c r="AI75" s="33"/>
      <c r="AJ75" s="33">
        <v>5.1157407397109996E-3</v>
      </c>
      <c r="AK75" s="34">
        <v>5.787037036498E-3</v>
      </c>
      <c r="AL75" s="47">
        <v>6.1458333329940003E-3</v>
      </c>
      <c r="AM75" s="49">
        <v>5.1273148164909998E-3</v>
      </c>
      <c r="AN75" s="49">
        <v>5.5787037053960003E-3</v>
      </c>
      <c r="AO75" s="50">
        <v>5.150462962774E-3</v>
      </c>
      <c r="AP75" s="213">
        <v>6.0300925943009998E-3</v>
      </c>
      <c r="AQ75" s="214">
        <v>5.2430555551840003E-3</v>
      </c>
      <c r="AR75" s="214"/>
      <c r="AS75" s="215">
        <v>5.1967592589790002E-3</v>
      </c>
      <c r="AT75" s="216">
        <v>5.1736111126959999E-3</v>
      </c>
      <c r="AU75" s="217">
        <v>6.0648148137259997E-3</v>
      </c>
      <c r="AV75" s="217">
        <v>5.2430555551840003E-3</v>
      </c>
      <c r="AW75" s="218">
        <v>5.0462962972230001E-3</v>
      </c>
      <c r="AX75" s="288">
        <v>5.2199074089E-3</v>
      </c>
      <c r="AY75" s="289">
        <v>5.3935185169390002E-3</v>
      </c>
      <c r="AZ75" s="289">
        <v>5.4861111093489996E-3</v>
      </c>
      <c r="BA75" s="290">
        <v>5.0925925934280003E-3</v>
      </c>
      <c r="BB75" s="219">
        <v>5.3125000000000004E-3</v>
      </c>
      <c r="BC75" s="220">
        <v>5.1736111111111115E-3</v>
      </c>
      <c r="BD75" s="220">
        <v>5.8101851851851856E-3</v>
      </c>
      <c r="BE75" s="221">
        <v>5.1736111111111115E-3</v>
      </c>
      <c r="BF75" s="222"/>
      <c r="BG75" s="223"/>
      <c r="BH75" s="223"/>
      <c r="BI75" s="224"/>
      <c r="BJ75" s="349"/>
      <c r="BK75" s="350"/>
      <c r="BL75" s="350"/>
      <c r="BM75" s="351"/>
    </row>
    <row r="76" spans="1:65">
      <c r="A76" s="325" t="s">
        <v>76</v>
      </c>
      <c r="B76" s="321">
        <f t="shared" si="3"/>
        <v>4.9652777779559997E-3</v>
      </c>
      <c r="C76" s="31">
        <f t="shared" si="4"/>
        <v>5.2175453516701614E-3</v>
      </c>
      <c r="D76" s="326">
        <f t="shared" si="5"/>
        <v>5.2694187242037747E-3</v>
      </c>
      <c r="E76" s="317">
        <v>5.4513888899239997E-3</v>
      </c>
      <c r="F76" s="270">
        <v>5.034722220444E-3</v>
      </c>
      <c r="G76" s="271">
        <v>5.0578703703649999E-3</v>
      </c>
      <c r="H76" s="32">
        <v>5.0231481473020003E-3</v>
      </c>
      <c r="I76" s="33">
        <v>5.0000000010190001E-3</v>
      </c>
      <c r="J76" s="34">
        <v>5.0925925934280003E-3</v>
      </c>
      <c r="K76" s="35">
        <v>5.520833332412E-3</v>
      </c>
      <c r="L76" s="36">
        <v>5.0925925934280003E-3</v>
      </c>
      <c r="M76" s="36">
        <v>5.0462962972230001E-3</v>
      </c>
      <c r="N76" s="37">
        <v>5.2546296283249999E-3</v>
      </c>
      <c r="O76" s="38">
        <v>5.2893518513880003E-3</v>
      </c>
      <c r="P76" s="39">
        <v>5.0462962972230001E-3</v>
      </c>
      <c r="Q76" s="40">
        <v>5.1736111126959999E-3</v>
      </c>
      <c r="R76" s="41">
        <v>5.1736111126959999E-3</v>
      </c>
      <c r="S76" s="42">
        <v>4.9652777779559997E-3</v>
      </c>
      <c r="T76" s="42">
        <v>5.370370370656E-3</v>
      </c>
      <c r="U76" s="43">
        <v>5.0115740741599997E-3</v>
      </c>
      <c r="V76" s="44">
        <v>5.1967592589790002E-3</v>
      </c>
      <c r="W76" s="45">
        <v>5.0925925934280003E-3</v>
      </c>
      <c r="X76" s="45">
        <v>5.1157407397109996E-3</v>
      </c>
      <c r="Y76" s="46">
        <v>5.1620370359159997E-3</v>
      </c>
      <c r="Z76" s="47">
        <v>5.3819444437979997E-3</v>
      </c>
      <c r="AA76" s="48">
        <v>5.1967592589790002E-3</v>
      </c>
      <c r="AB76" s="49">
        <v>5.2199074089E-3</v>
      </c>
      <c r="AC76" s="50">
        <v>5.0810185202859997E-3</v>
      </c>
      <c r="AD76" s="51">
        <v>5.590277778538E-3</v>
      </c>
      <c r="AE76" s="211"/>
      <c r="AF76" s="211">
        <v>5.1273148164909998E-3</v>
      </c>
      <c r="AG76" s="212">
        <v>5.1388888896330004E-3</v>
      </c>
      <c r="AH76" s="32">
        <v>5.1736111126959999E-3</v>
      </c>
      <c r="AI76" s="33"/>
      <c r="AJ76" s="33">
        <v>5.150462962774E-3</v>
      </c>
      <c r="AK76" s="34">
        <v>5.5787037053960003E-3</v>
      </c>
      <c r="AL76" s="47">
        <v>5.4629629630650002E-3</v>
      </c>
      <c r="AM76" s="49"/>
      <c r="AN76" s="49">
        <v>5.1157407397109996E-3</v>
      </c>
      <c r="AO76" s="50">
        <v>5.1620370359159997E-3</v>
      </c>
      <c r="AP76" s="213">
        <v>6.2152777791200002E-3</v>
      </c>
      <c r="AQ76" s="214">
        <v>5.2083333321209999E-3</v>
      </c>
      <c r="AR76" s="214"/>
      <c r="AS76" s="215">
        <v>5.0694444435070004E-3</v>
      </c>
      <c r="AT76" s="216">
        <v>5.150462962774E-3</v>
      </c>
      <c r="AU76" s="217">
        <v>5.590277778538E-3</v>
      </c>
      <c r="AV76" s="217">
        <v>5.0810185202859997E-3</v>
      </c>
      <c r="AW76" s="218">
        <v>5.1620370359159997E-3</v>
      </c>
      <c r="AX76" s="288">
        <v>5.3935185169390002E-3</v>
      </c>
      <c r="AY76" s="289">
        <v>5.0694444435070004E-3</v>
      </c>
      <c r="AZ76" s="289">
        <v>5.0810185202859997E-3</v>
      </c>
      <c r="BA76" s="290">
        <v>5.0000000010190001E-3</v>
      </c>
      <c r="BB76" s="219">
        <v>5.5092592592592589E-3</v>
      </c>
      <c r="BC76" s="220">
        <v>5.0578703703703706E-3</v>
      </c>
      <c r="BD76" s="220">
        <v>5.3935185185185188E-3</v>
      </c>
      <c r="BE76" s="221">
        <v>5.1273148148148146E-3</v>
      </c>
      <c r="BF76" s="222"/>
      <c r="BG76" s="223"/>
      <c r="BH76" s="223"/>
      <c r="BI76" s="224"/>
      <c r="BJ76" s="349"/>
      <c r="BK76" s="350"/>
      <c r="BL76" s="350"/>
      <c r="BM76" s="351"/>
    </row>
    <row r="77" spans="1:65">
      <c r="A77" s="325" t="s">
        <v>14</v>
      </c>
      <c r="B77" s="321">
        <f t="shared" si="3"/>
        <v>4.8379629624829999E-3</v>
      </c>
      <c r="C77" s="31">
        <f t="shared" si="4"/>
        <v>5.1507092198359965E-3</v>
      </c>
      <c r="D77" s="326">
        <f t="shared" si="5"/>
        <v>5.2342047930285206E-3</v>
      </c>
      <c r="E77" s="317">
        <v>5.1967592589790002E-3</v>
      </c>
      <c r="F77" s="270">
        <v>5.1851851858369996E-3</v>
      </c>
      <c r="G77" s="271">
        <v>5.1967592589790002E-3</v>
      </c>
      <c r="H77" s="32">
        <v>5.0115740741599997E-3</v>
      </c>
      <c r="I77" s="33">
        <v>5.1620370359159997E-3</v>
      </c>
      <c r="J77" s="34">
        <v>4.9768518510970002E-3</v>
      </c>
      <c r="K77" s="35">
        <v>5.2430555551840003E-3</v>
      </c>
      <c r="L77" s="36">
        <v>4.9652777779559997E-3</v>
      </c>
      <c r="M77" s="36">
        <v>5.0694444435070004E-3</v>
      </c>
      <c r="N77" s="37">
        <v>5.0231481473020003E-3</v>
      </c>
      <c r="O77" s="38">
        <v>4.8495370356249996E-3</v>
      </c>
      <c r="P77" s="39"/>
      <c r="Q77" s="40">
        <v>5.034722220444E-3</v>
      </c>
      <c r="R77" s="41">
        <v>5.0925925934280003E-3</v>
      </c>
      <c r="S77" s="42">
        <v>5.0000000010190001E-3</v>
      </c>
      <c r="T77" s="42">
        <v>5.3819444437979997E-3</v>
      </c>
      <c r="U77" s="43">
        <v>4.9768518510970002E-3</v>
      </c>
      <c r="V77" s="44">
        <v>5.1157407397109996E-3</v>
      </c>
      <c r="W77" s="45">
        <v>4.8611111124049998E-3</v>
      </c>
      <c r="X77" s="45">
        <v>5.150462962774E-3</v>
      </c>
      <c r="Y77" s="46">
        <v>5.0231481473020003E-3</v>
      </c>
      <c r="Z77" s="47">
        <v>4.9652777779559997E-3</v>
      </c>
      <c r="AA77" s="48">
        <v>5.0810185202859997E-3</v>
      </c>
      <c r="AB77" s="49">
        <v>5.1273148164909998E-3</v>
      </c>
      <c r="AC77" s="50">
        <v>4.953703704814E-3</v>
      </c>
      <c r="AD77" s="51">
        <v>5.4166666668610001E-3</v>
      </c>
      <c r="AE77" s="211"/>
      <c r="AF77" s="211">
        <v>5.1388888896330004E-3</v>
      </c>
      <c r="AG77" s="212">
        <v>5.2083333321209999E-3</v>
      </c>
      <c r="AH77" s="32">
        <v>5.0462962972230001E-3</v>
      </c>
      <c r="AI77" s="33"/>
      <c r="AJ77" s="33">
        <v>4.8379629624829999E-3</v>
      </c>
      <c r="AK77" s="34">
        <v>5.8101851864189999E-3</v>
      </c>
      <c r="AL77" s="47">
        <v>5.6712962978050004E-3</v>
      </c>
      <c r="AM77" s="49">
        <v>4.884259258688E-3</v>
      </c>
      <c r="AN77" s="49">
        <v>5.3935185169390002E-3</v>
      </c>
      <c r="AO77" s="50">
        <v>4.9189814817510004E-3</v>
      </c>
      <c r="AP77" s="213">
        <v>5.520833332412E-3</v>
      </c>
      <c r="AQ77" s="214">
        <v>5.0810185202859997E-3</v>
      </c>
      <c r="AR77" s="214"/>
      <c r="AS77" s="215"/>
      <c r="AT77" s="216">
        <v>5.0462962972230001E-3</v>
      </c>
      <c r="AU77" s="217">
        <v>5.7523148134349996E-3</v>
      </c>
      <c r="AV77" s="217">
        <v>5.2662037051050001E-3</v>
      </c>
      <c r="AW77" s="218">
        <v>5.034722220444E-3</v>
      </c>
      <c r="AX77" s="288">
        <v>4.9074074086089998E-3</v>
      </c>
      <c r="AY77" s="289">
        <v>5.2893518513880003E-3</v>
      </c>
      <c r="AZ77" s="289">
        <v>5.2546296283249999E-3</v>
      </c>
      <c r="BA77" s="290">
        <v>5.0462962972230001E-3</v>
      </c>
      <c r="BB77" s="219">
        <v>5.0347222222222225E-3</v>
      </c>
      <c r="BC77" s="220"/>
      <c r="BD77" s="220">
        <v>5.7407407407407416E-3</v>
      </c>
      <c r="BE77" s="221">
        <v>5.138888888888889E-3</v>
      </c>
      <c r="BF77" s="222"/>
      <c r="BG77" s="223"/>
      <c r="BH77" s="223"/>
      <c r="BI77" s="224"/>
      <c r="BJ77" s="349"/>
      <c r="BK77" s="350"/>
      <c r="BL77" s="350"/>
      <c r="BM77" s="351"/>
    </row>
    <row r="78" spans="1:65">
      <c r="A78" s="325" t="s">
        <v>11</v>
      </c>
      <c r="B78" s="321">
        <f t="shared" si="3"/>
        <v>5.6134259248210002E-3</v>
      </c>
      <c r="C78" s="31">
        <f t="shared" si="4"/>
        <v>5.8766203703062899E-3</v>
      </c>
      <c r="D78" s="326">
        <f t="shared" si="5"/>
        <v>5.9435916179396055E-3</v>
      </c>
      <c r="E78" s="317">
        <v>6.2847222216079997E-3</v>
      </c>
      <c r="F78" s="270">
        <v>5.7638888902149998E-3</v>
      </c>
      <c r="G78" s="271">
        <v>5.787037036498E-3</v>
      </c>
      <c r="H78" s="32">
        <v>5.6250000016010004E-3</v>
      </c>
      <c r="I78" s="33">
        <v>5.6712962978050004E-3</v>
      </c>
      <c r="J78" s="34">
        <v>5.7175925940099997E-3</v>
      </c>
      <c r="K78" s="35">
        <v>5.937499998254E-3</v>
      </c>
      <c r="L78" s="36">
        <v>5.7407407402929999E-3</v>
      </c>
      <c r="M78" s="36">
        <v>5.7291666671520003E-3</v>
      </c>
      <c r="N78" s="37">
        <v>5.937499998254E-3</v>
      </c>
      <c r="O78" s="38">
        <v>6.0300925943009998E-3</v>
      </c>
      <c r="P78" s="39">
        <v>5.7175925940099997E-3</v>
      </c>
      <c r="Q78" s="40">
        <v>5.8680555557659997E-3</v>
      </c>
      <c r="R78" s="41">
        <v>5.8449074058439998E-3</v>
      </c>
      <c r="S78" s="42">
        <v>5.7407407402929999E-3</v>
      </c>
      <c r="T78" s="42">
        <v>6.1921296291980003E-3</v>
      </c>
      <c r="U78" s="43">
        <v>5.6481481478839997E-3</v>
      </c>
      <c r="V78" s="44">
        <v>5.6134259248210002E-3</v>
      </c>
      <c r="W78" s="45">
        <v>5.7060185172300004E-3</v>
      </c>
      <c r="X78" s="45">
        <v>5.6828703709470001E-3</v>
      </c>
      <c r="Y78" s="46">
        <v>5.787037036498E-3</v>
      </c>
      <c r="Z78" s="47">
        <v>6.0300925943009998E-3</v>
      </c>
      <c r="AA78" s="48">
        <v>5.8680555557659997E-3</v>
      </c>
      <c r="AB78" s="49">
        <v>5.6828703709470001E-3</v>
      </c>
      <c r="AC78" s="50">
        <v>5.8912037020489999E-3</v>
      </c>
      <c r="AD78" s="51">
        <v>6.3888888871589996E-3</v>
      </c>
      <c r="AE78" s="211"/>
      <c r="AF78" s="211">
        <v>5.6597222210260003E-3</v>
      </c>
      <c r="AG78" s="212">
        <v>5.787037036498E-3</v>
      </c>
      <c r="AH78" s="32">
        <v>5.7291666671520003E-3</v>
      </c>
      <c r="AI78" s="33"/>
      <c r="AJ78" s="33">
        <v>5.7060185172300004E-3</v>
      </c>
      <c r="AK78" s="34">
        <v>6.1342592598519997E-3</v>
      </c>
      <c r="AL78" s="47">
        <v>6.423611110222E-3</v>
      </c>
      <c r="AM78" s="49">
        <v>6.053240740584E-3</v>
      </c>
      <c r="AN78" s="49">
        <v>5.7754629633560003E-3</v>
      </c>
      <c r="AO78" s="50">
        <v>5.856481482624E-3</v>
      </c>
      <c r="AP78" s="213">
        <v>6.7013888874499997E-3</v>
      </c>
      <c r="AQ78" s="214">
        <v>5.7407407402929999E-3</v>
      </c>
      <c r="AR78" s="214"/>
      <c r="AS78" s="215">
        <v>5.636574074742E-3</v>
      </c>
      <c r="AT78" s="216">
        <v>5.9953703712380003E-3</v>
      </c>
      <c r="AU78" s="217">
        <v>6.273148148466E-3</v>
      </c>
      <c r="AV78" s="217">
        <v>5.6944444440889998E-3</v>
      </c>
      <c r="AW78" s="218">
        <v>5.7523148134349996E-3</v>
      </c>
      <c r="AX78" s="288">
        <v>6.1805555560569998E-3</v>
      </c>
      <c r="AY78" s="289">
        <v>5.6828703709470001E-3</v>
      </c>
      <c r="AZ78" s="289">
        <v>5.6712962978050004E-3</v>
      </c>
      <c r="BA78" s="290">
        <v>5.6597222210260003E-3</v>
      </c>
      <c r="BB78" s="219">
        <v>6.2615740740740748E-3</v>
      </c>
      <c r="BC78" s="220">
        <v>5.6249999999999989E-3</v>
      </c>
      <c r="BD78" s="220">
        <v>6.0879629629629643E-3</v>
      </c>
      <c r="BE78" s="221">
        <v>5.8564814814814825E-3</v>
      </c>
      <c r="BF78" s="222"/>
      <c r="BG78" s="223"/>
      <c r="BH78" s="223"/>
      <c r="BI78" s="224"/>
      <c r="BJ78" s="349"/>
      <c r="BK78" s="350"/>
      <c r="BL78" s="350"/>
      <c r="BM78" s="351"/>
    </row>
    <row r="79" spans="1:65">
      <c r="A79" s="325" t="s">
        <v>77</v>
      </c>
      <c r="B79" s="321">
        <f t="shared" si="3"/>
        <v>5.4629629630650002E-3</v>
      </c>
      <c r="C79" s="31">
        <f t="shared" si="4"/>
        <v>5.8240740741239225E-3</v>
      </c>
      <c r="D79" s="326">
        <f t="shared" si="5"/>
        <v>5.9088693959079581E-3</v>
      </c>
      <c r="E79" s="317">
        <v>5.9143518519699997E-3</v>
      </c>
      <c r="F79" s="270">
        <v>6.0995370367890002E-3</v>
      </c>
      <c r="G79" s="271">
        <v>5.8680555557659997E-3</v>
      </c>
      <c r="H79" s="32">
        <v>5.7060185172300004E-3</v>
      </c>
      <c r="I79" s="33">
        <v>5.7986111096399997E-3</v>
      </c>
      <c r="J79" s="34">
        <v>5.6597222210260003E-3</v>
      </c>
      <c r="K79" s="35">
        <v>5.9259259251120003E-3</v>
      </c>
      <c r="L79" s="36">
        <v>5.5555555554750004E-3</v>
      </c>
      <c r="M79" s="36">
        <v>5.5092592592700003E-3</v>
      </c>
      <c r="N79" s="37">
        <v>5.7754629633560003E-3</v>
      </c>
      <c r="O79" s="38">
        <v>5.6597222210260003E-3</v>
      </c>
      <c r="P79" s="39">
        <v>5.6944444440889998E-3</v>
      </c>
      <c r="Q79" s="40">
        <v>5.7175925940099997E-3</v>
      </c>
      <c r="R79" s="41">
        <v>5.787037036498E-3</v>
      </c>
      <c r="S79" s="42">
        <v>5.636574074742E-3</v>
      </c>
      <c r="T79" s="42">
        <v>6.1342592598519997E-3</v>
      </c>
      <c r="U79" s="43">
        <v>5.5324074091910001E-3</v>
      </c>
      <c r="V79" s="44">
        <v>5.9606481481749999E-3</v>
      </c>
      <c r="W79" s="45">
        <v>5.7175925940099997E-3</v>
      </c>
      <c r="X79" s="45">
        <v>5.636574074742E-3</v>
      </c>
      <c r="Y79" s="46">
        <v>5.636574074742E-3</v>
      </c>
      <c r="Z79" s="47">
        <v>5.6134259248210002E-3</v>
      </c>
      <c r="AA79" s="48">
        <v>5.6944444440889998E-3</v>
      </c>
      <c r="AB79" s="49">
        <v>5.590277778538E-3</v>
      </c>
      <c r="AC79" s="50">
        <v>5.5787037053960003E-3</v>
      </c>
      <c r="AD79" s="51">
        <v>6.1458333329940003E-3</v>
      </c>
      <c r="AE79" s="211"/>
      <c r="AF79" s="211">
        <v>5.6828703709470001E-3</v>
      </c>
      <c r="AG79" s="212">
        <v>5.7523148134349996E-3</v>
      </c>
      <c r="AH79" s="32">
        <v>5.7986111096399997E-3</v>
      </c>
      <c r="AI79" s="33"/>
      <c r="AJ79" s="33">
        <v>5.6481481478839997E-3</v>
      </c>
      <c r="AK79" s="34">
        <v>6.5046296294899997E-3</v>
      </c>
      <c r="AL79" s="47">
        <v>6.6203703718199997E-3</v>
      </c>
      <c r="AM79" s="49">
        <v>5.8680555557659997E-3</v>
      </c>
      <c r="AN79" s="49">
        <v>6.3310185178119998E-3</v>
      </c>
      <c r="AO79" s="50">
        <v>5.6018518516789996E-3</v>
      </c>
      <c r="AP79" s="213">
        <v>6.5277777794110004E-3</v>
      </c>
      <c r="AQ79" s="214">
        <v>5.636574074742E-3</v>
      </c>
      <c r="AR79" s="214"/>
      <c r="AS79" s="215">
        <v>5.8217592595610004E-3</v>
      </c>
      <c r="AT79" s="216">
        <v>5.636574074742E-3</v>
      </c>
      <c r="AU79" s="217">
        <v>6.5856481487570001E-3</v>
      </c>
      <c r="AV79" s="217">
        <v>5.7407407402929999E-3</v>
      </c>
      <c r="AW79" s="218">
        <v>5.5092592592700003E-3</v>
      </c>
      <c r="AX79" s="288">
        <v>5.8217592595610004E-3</v>
      </c>
      <c r="AY79" s="289">
        <v>5.7986111096399997E-3</v>
      </c>
      <c r="AZ79" s="289">
        <v>5.6828703709470001E-3</v>
      </c>
      <c r="BA79" s="290">
        <v>5.4629629630650002E-3</v>
      </c>
      <c r="BB79" s="219">
        <v>5.8101851851851856E-3</v>
      </c>
      <c r="BC79" s="220">
        <v>5.6828703703703702E-3</v>
      </c>
      <c r="BD79" s="220">
        <v>6.5277777777777782E-3</v>
      </c>
      <c r="BE79" s="221">
        <v>5.6018518518518518E-3</v>
      </c>
      <c r="BF79" s="222"/>
      <c r="BG79" s="223"/>
      <c r="BH79" s="223"/>
      <c r="BI79" s="224"/>
      <c r="BJ79" s="349"/>
      <c r="BK79" s="350"/>
      <c r="BL79" s="350"/>
      <c r="BM79" s="351"/>
    </row>
    <row r="80" spans="1:65">
      <c r="A80" s="325" t="s">
        <v>78</v>
      </c>
      <c r="B80" s="321">
        <f t="shared" si="3"/>
        <v>5.3819444437979997E-3</v>
      </c>
      <c r="C80" s="31">
        <f t="shared" si="4"/>
        <v>5.6980452675746878E-3</v>
      </c>
      <c r="D80" s="326">
        <f t="shared" si="5"/>
        <v>5.7067418981750001E-3</v>
      </c>
      <c r="E80" s="317">
        <v>6.1805555560569998E-3</v>
      </c>
      <c r="F80" s="270">
        <v>5.4629629630650002E-3</v>
      </c>
      <c r="G80" s="271">
        <v>5.4629629630650002E-3</v>
      </c>
      <c r="H80" s="32">
        <v>5.6134259248210002E-3</v>
      </c>
      <c r="I80" s="33">
        <v>5.5787037053960003E-3</v>
      </c>
      <c r="J80" s="34">
        <v>5.3819444437979997E-3</v>
      </c>
      <c r="K80" s="35">
        <v>5.9259259251120003E-3</v>
      </c>
      <c r="L80" s="36">
        <v>5.5555555554750004E-3</v>
      </c>
      <c r="M80" s="36">
        <v>5.5092592592700003E-3</v>
      </c>
      <c r="N80" s="37">
        <v>5.7754629633560003E-3</v>
      </c>
      <c r="O80" s="38">
        <v>5.787037036498E-3</v>
      </c>
      <c r="P80" s="39">
        <v>5.520833332412E-3</v>
      </c>
      <c r="Q80" s="40">
        <v>5.6944444440889998E-3</v>
      </c>
      <c r="R80" s="41">
        <v>5.8449074058439998E-3</v>
      </c>
      <c r="S80" s="42">
        <v>5.6250000016010004E-3</v>
      </c>
      <c r="T80" s="42"/>
      <c r="U80" s="43">
        <v>5.5671296286160001E-3</v>
      </c>
      <c r="V80" s="44">
        <v>5.5555555554750004E-3</v>
      </c>
      <c r="W80" s="45">
        <v>5.6597222210260003E-3</v>
      </c>
      <c r="X80" s="45">
        <v>5.6944444440889998E-3</v>
      </c>
      <c r="Y80" s="46">
        <v>5.6018518516789996E-3</v>
      </c>
      <c r="Z80" s="47">
        <v>5.9837962980959997E-3</v>
      </c>
      <c r="AA80" s="48">
        <v>5.636574074742E-3</v>
      </c>
      <c r="AB80" s="49">
        <v>5.590277778538E-3</v>
      </c>
      <c r="AC80" s="50">
        <v>5.6944444440889998E-3</v>
      </c>
      <c r="AD80" s="51">
        <v>6.2615740753240003E-3</v>
      </c>
      <c r="AE80" s="211"/>
      <c r="AF80" s="211">
        <v>5.520833332412E-3</v>
      </c>
      <c r="AG80" s="212">
        <v>5.6712962978050004E-3</v>
      </c>
      <c r="AH80" s="32">
        <v>5.6712962978050004E-3</v>
      </c>
      <c r="AI80" s="33"/>
      <c r="AJ80" s="33"/>
      <c r="AK80" s="34">
        <v>6.0763888905059999E-3</v>
      </c>
      <c r="AL80" s="47">
        <v>6.0300925943009998E-3</v>
      </c>
      <c r="AM80" s="49">
        <v>5.6712962978050004E-3</v>
      </c>
      <c r="AN80" s="49">
        <v>5.4629629630650002E-3</v>
      </c>
      <c r="AO80" s="50">
        <v>5.7638888902149998E-3</v>
      </c>
      <c r="AP80" s="213">
        <v>6.4120370370800003E-3</v>
      </c>
      <c r="AQ80" s="214">
        <v>5.5671296286160001E-3</v>
      </c>
      <c r="AR80" s="214"/>
      <c r="AS80" s="215">
        <v>5.5671296286160001E-3</v>
      </c>
      <c r="AT80" s="216"/>
      <c r="AU80" s="217">
        <v>6.00694444438E-3</v>
      </c>
      <c r="AV80" s="217">
        <v>5.4282407400019998E-3</v>
      </c>
      <c r="AW80" s="218">
        <v>5.6597222210260003E-3</v>
      </c>
      <c r="AX80" s="288">
        <v>5.8217592595610004E-3</v>
      </c>
      <c r="AY80" s="289">
        <v>5.4398148131440003E-3</v>
      </c>
      <c r="AZ80" s="289">
        <v>5.4513888899239997E-3</v>
      </c>
      <c r="BA80" s="290">
        <v>5.4629629630650002E-3</v>
      </c>
      <c r="BB80" s="219">
        <v>5.9953703703703697E-3</v>
      </c>
      <c r="BC80" s="220">
        <v>5.5671296296296302E-3</v>
      </c>
      <c r="BD80" s="220"/>
      <c r="BE80" s="221"/>
      <c r="BF80" s="222"/>
      <c r="BG80" s="223"/>
      <c r="BH80" s="223"/>
      <c r="BI80" s="224"/>
      <c r="BJ80" s="349"/>
      <c r="BK80" s="350"/>
      <c r="BL80" s="350"/>
      <c r="BM80" s="351"/>
    </row>
    <row r="81" spans="1:65">
      <c r="A81" s="325" t="s">
        <v>79</v>
      </c>
      <c r="B81" s="321">
        <f t="shared" si="3"/>
        <v>5.2893518513880003E-3</v>
      </c>
      <c r="C81" s="31">
        <f t="shared" si="4"/>
        <v>5.6220449173401662E-3</v>
      </c>
      <c r="D81" s="326">
        <f t="shared" si="5"/>
        <v>5.7102826512231992E-3</v>
      </c>
      <c r="E81" s="317">
        <v>5.5671296286160001E-3</v>
      </c>
      <c r="F81" s="270">
        <v>5.6828703709470001E-3</v>
      </c>
      <c r="G81" s="271">
        <v>5.5439814823329998E-3</v>
      </c>
      <c r="H81" s="32">
        <v>5.3935185169390002E-3</v>
      </c>
      <c r="I81" s="33">
        <v>5.5671296286160001E-3</v>
      </c>
      <c r="J81" s="34">
        <v>5.5092592592700003E-3</v>
      </c>
      <c r="K81" s="35">
        <v>5.5439814823329998E-3</v>
      </c>
      <c r="L81" s="36">
        <v>5.4398148131440003E-3</v>
      </c>
      <c r="M81" s="36">
        <v>5.5787037053960003E-3</v>
      </c>
      <c r="N81" s="37">
        <v>5.6134259248210002E-3</v>
      </c>
      <c r="O81" s="38">
        <v>5.3240740744509999E-3</v>
      </c>
      <c r="P81" s="39"/>
      <c r="Q81" s="40">
        <v>5.590277778538E-3</v>
      </c>
      <c r="R81" s="41">
        <v>5.6250000016010004E-3</v>
      </c>
      <c r="S81" s="42">
        <v>5.4513888899239997E-3</v>
      </c>
      <c r="T81" s="42">
        <v>5.7175925940099997E-3</v>
      </c>
      <c r="U81" s="43">
        <v>5.4050925937190004E-3</v>
      </c>
      <c r="V81" s="44">
        <v>5.5671296286160001E-3</v>
      </c>
      <c r="W81" s="45">
        <v>5.4166666668610001E-3</v>
      </c>
      <c r="X81" s="45">
        <v>5.636574074742E-3</v>
      </c>
      <c r="Y81" s="46">
        <v>5.5555555554750004E-3</v>
      </c>
      <c r="Z81" s="47">
        <v>5.3935185169390002E-3</v>
      </c>
      <c r="AA81" s="48">
        <v>5.5555555554750004E-3</v>
      </c>
      <c r="AB81" s="49">
        <v>5.5671296286160001E-3</v>
      </c>
      <c r="AC81" s="50">
        <v>5.5324074091910001E-3</v>
      </c>
      <c r="AD81" s="51">
        <v>5.7523148134349996E-3</v>
      </c>
      <c r="AE81" s="211"/>
      <c r="AF81" s="211"/>
      <c r="AG81" s="212"/>
      <c r="AH81" s="32">
        <v>5.6597222210260003E-3</v>
      </c>
      <c r="AI81" s="33"/>
      <c r="AJ81" s="33">
        <v>5.4166666668610001E-3</v>
      </c>
      <c r="AK81" s="34">
        <v>6.1342592598519997E-3</v>
      </c>
      <c r="AL81" s="47">
        <v>6.2615740753240003E-3</v>
      </c>
      <c r="AM81" s="49">
        <v>5.4166666668610001E-3</v>
      </c>
      <c r="AN81" s="49">
        <v>6.1111111099309999E-3</v>
      </c>
      <c r="AO81" s="50">
        <v>5.3587962975140003E-3</v>
      </c>
      <c r="AP81" s="213">
        <v>6.0648148137259997E-3</v>
      </c>
      <c r="AQ81" s="214">
        <v>5.4282407400019998E-3</v>
      </c>
      <c r="AR81" s="214"/>
      <c r="AS81" s="215">
        <v>5.5671296286160001E-3</v>
      </c>
      <c r="AT81" s="216">
        <v>5.5439814823329998E-3</v>
      </c>
      <c r="AU81" s="217">
        <v>6.2615740753240003E-3</v>
      </c>
      <c r="AV81" s="217">
        <v>5.6250000016010004E-3</v>
      </c>
      <c r="AW81" s="218">
        <v>5.2893518513880003E-3</v>
      </c>
      <c r="AX81" s="288">
        <v>5.4282407400019998E-3</v>
      </c>
      <c r="AY81" s="289">
        <v>5.6828703709470001E-3</v>
      </c>
      <c r="AZ81" s="289">
        <v>5.9837962980959997E-3</v>
      </c>
      <c r="BA81" s="290">
        <v>5.3819444437979997E-3</v>
      </c>
      <c r="BB81" s="219">
        <v>5.4050925925925924E-3</v>
      </c>
      <c r="BC81" s="220">
        <v>5.6712962962962958E-3</v>
      </c>
      <c r="BD81" s="220">
        <v>6.5046296296296302E-3</v>
      </c>
      <c r="BE81" s="221">
        <v>5.5092592592592589E-3</v>
      </c>
      <c r="BF81" s="222"/>
      <c r="BG81" s="223"/>
      <c r="BH81" s="223"/>
      <c r="BI81" s="224"/>
      <c r="BJ81" s="349"/>
      <c r="BK81" s="350"/>
      <c r="BL81" s="350"/>
      <c r="BM81" s="351"/>
    </row>
    <row r="82" spans="1:65">
      <c r="A82" s="325" t="s">
        <v>1</v>
      </c>
      <c r="B82" s="321">
        <f t="shared" si="3"/>
        <v>5.6134259248210002E-3</v>
      </c>
      <c r="C82" s="31">
        <f t="shared" si="4"/>
        <v>6.002314814930302E-3</v>
      </c>
      <c r="D82" s="326">
        <f t="shared" si="5"/>
        <v>6.0863095238165004E-3</v>
      </c>
      <c r="E82" s="317">
        <v>6.1111111099309999E-3</v>
      </c>
      <c r="F82" s="270">
        <v>5.937499998254E-3</v>
      </c>
      <c r="G82" s="271">
        <v>6.1458333329940003E-3</v>
      </c>
      <c r="H82" s="32">
        <v>5.6944444440889998E-3</v>
      </c>
      <c r="I82" s="33">
        <v>6.0416666674430004E-3</v>
      </c>
      <c r="J82" s="34">
        <v>5.9837962980959997E-3</v>
      </c>
      <c r="K82" s="35">
        <v>5.9837962980959997E-3</v>
      </c>
      <c r="L82" s="36">
        <v>5.7638888902149998E-3</v>
      </c>
      <c r="M82" s="36">
        <v>5.7407407402929999E-3</v>
      </c>
      <c r="N82" s="37">
        <v>5.787037036498E-3</v>
      </c>
      <c r="O82" s="38">
        <v>5.6828703709470001E-3</v>
      </c>
      <c r="P82" s="39"/>
      <c r="Q82" s="40">
        <v>5.8912037020489999E-3</v>
      </c>
      <c r="R82" s="41">
        <v>6.2499999985450002E-3</v>
      </c>
      <c r="S82" s="42"/>
      <c r="T82" s="42"/>
      <c r="U82" s="43"/>
      <c r="V82" s="44">
        <v>5.7175925940099997E-3</v>
      </c>
      <c r="W82" s="45">
        <v>5.9490740750330002E-3</v>
      </c>
      <c r="X82" s="45">
        <v>5.8101851864189999E-3</v>
      </c>
      <c r="Y82" s="46">
        <v>5.9490740750330002E-3</v>
      </c>
      <c r="Z82" s="47">
        <v>5.856481482624E-3</v>
      </c>
      <c r="AA82" s="48">
        <v>5.9259259251120003E-3</v>
      </c>
      <c r="AB82" s="49">
        <v>5.8680555557659997E-3</v>
      </c>
      <c r="AC82" s="50">
        <v>5.9027777788290001E-3</v>
      </c>
      <c r="AD82" s="51">
        <v>6.5740740756159996E-3</v>
      </c>
      <c r="AE82" s="211"/>
      <c r="AF82" s="211">
        <v>5.9259259251120003E-3</v>
      </c>
      <c r="AG82" s="212"/>
      <c r="AH82" s="32">
        <v>5.6944444440889998E-3</v>
      </c>
      <c r="AI82" s="33"/>
      <c r="AJ82" s="33">
        <v>6.1342592598519997E-3</v>
      </c>
      <c r="AK82" s="34">
        <v>6.5624999988360003E-3</v>
      </c>
      <c r="AL82" s="47">
        <v>6.539351852552E-3</v>
      </c>
      <c r="AM82" s="49"/>
      <c r="AN82" s="49"/>
      <c r="AO82" s="50"/>
      <c r="AP82" s="213">
        <v>7.0254629645210001E-3</v>
      </c>
      <c r="AQ82" s="214">
        <v>5.9722222213169996E-3</v>
      </c>
      <c r="AR82" s="214"/>
      <c r="AS82" s="215">
        <v>5.7291666671520003E-3</v>
      </c>
      <c r="AT82" s="216">
        <v>5.856481482624E-3</v>
      </c>
      <c r="AU82" s="217">
        <v>6.7245370373709996E-3</v>
      </c>
      <c r="AV82" s="217">
        <v>5.6134259248210002E-3</v>
      </c>
      <c r="AW82" s="218">
        <v>5.9027777788290001E-3</v>
      </c>
      <c r="AX82" s="288">
        <v>6.2847222216079997E-3</v>
      </c>
      <c r="AY82" s="289">
        <v>5.787037036498E-3</v>
      </c>
      <c r="AZ82" s="289">
        <v>5.8912037020489999E-3</v>
      </c>
      <c r="BA82" s="290">
        <v>5.6944444440889998E-3</v>
      </c>
      <c r="BB82" s="219">
        <v>6.168981481481481E-3</v>
      </c>
      <c r="BC82" s="220"/>
      <c r="BD82" s="220"/>
      <c r="BE82" s="221">
        <v>6.0185185185185177E-3</v>
      </c>
      <c r="BF82" s="222"/>
      <c r="BG82" s="223"/>
      <c r="BH82" s="223"/>
      <c r="BI82" s="224"/>
      <c r="BJ82" s="349"/>
      <c r="BK82" s="350"/>
      <c r="BL82" s="350"/>
      <c r="BM82" s="351"/>
    </row>
    <row r="83" spans="1:65">
      <c r="A83" s="325" t="s">
        <v>80</v>
      </c>
      <c r="B83" s="321">
        <f t="shared" si="3"/>
        <v>5.5555555554750004E-3</v>
      </c>
      <c r="C83" s="31">
        <f t="shared" si="4"/>
        <v>5.9446759258421087E-3</v>
      </c>
      <c r="D83" s="326">
        <f t="shared" si="5"/>
        <v>5.9886695904796056E-3</v>
      </c>
      <c r="E83" s="317">
        <v>6.4120370370800003E-3</v>
      </c>
      <c r="F83" s="270">
        <v>6.0763888905059999E-3</v>
      </c>
      <c r="G83" s="271">
        <v>5.7986111096399997E-3</v>
      </c>
      <c r="H83" s="32">
        <v>5.787037036498E-3</v>
      </c>
      <c r="I83" s="33">
        <v>5.6134259248210002E-3</v>
      </c>
      <c r="J83" s="34">
        <v>5.787037036498E-3</v>
      </c>
      <c r="K83" s="35">
        <v>6.0879629636469996E-3</v>
      </c>
      <c r="L83" s="36">
        <v>5.7291666671520003E-3</v>
      </c>
      <c r="M83" s="36">
        <v>5.7175925940099997E-3</v>
      </c>
      <c r="N83" s="37">
        <v>5.9027777788290001E-3</v>
      </c>
      <c r="O83" s="38">
        <v>5.937499998254E-3</v>
      </c>
      <c r="P83" s="39">
        <v>5.7175925940099997E-3</v>
      </c>
      <c r="Q83" s="40">
        <v>5.8796296289070002E-3</v>
      </c>
      <c r="R83" s="41">
        <v>6.053240740584E-3</v>
      </c>
      <c r="S83" s="42">
        <v>5.8796296289070002E-3</v>
      </c>
      <c r="T83" s="42">
        <v>6.5624999988360003E-3</v>
      </c>
      <c r="U83" s="43">
        <v>5.8101851864189999E-3</v>
      </c>
      <c r="V83" s="44">
        <v>6.0648148137259997E-3</v>
      </c>
      <c r="W83" s="45">
        <v>5.8101851864189999E-3</v>
      </c>
      <c r="X83" s="45">
        <v>5.9143518519699997E-3</v>
      </c>
      <c r="Y83" s="46">
        <v>5.7523148134349996E-3</v>
      </c>
      <c r="Z83" s="47">
        <v>5.937499998254E-3</v>
      </c>
      <c r="AA83" s="48">
        <v>5.856481482624E-3</v>
      </c>
      <c r="AB83" s="49">
        <v>5.636574074742E-3</v>
      </c>
      <c r="AC83" s="50">
        <v>5.7291666671520003E-3</v>
      </c>
      <c r="AD83" s="51">
        <v>6.2499999985450002E-3</v>
      </c>
      <c r="AE83" s="211"/>
      <c r="AF83" s="211">
        <v>5.9606481481749999E-3</v>
      </c>
      <c r="AG83" s="212">
        <v>5.9490740750330002E-3</v>
      </c>
      <c r="AH83" s="32">
        <v>5.8796296289070002E-3</v>
      </c>
      <c r="AI83" s="33"/>
      <c r="AJ83" s="33">
        <v>5.6944444440889998E-3</v>
      </c>
      <c r="AK83" s="34">
        <v>6.2615740753240003E-3</v>
      </c>
      <c r="AL83" s="47">
        <v>7.3495370379529999E-3</v>
      </c>
      <c r="AM83" s="49">
        <v>5.6828703709470001E-3</v>
      </c>
      <c r="AN83" s="49">
        <v>6.3773148140169999E-3</v>
      </c>
      <c r="AO83" s="50">
        <v>5.6944444440889998E-3</v>
      </c>
      <c r="AP83" s="213">
        <v>6.6550925912449996E-3</v>
      </c>
      <c r="AQ83" s="214">
        <v>5.8680555557659997E-3</v>
      </c>
      <c r="AR83" s="214"/>
      <c r="AS83" s="215">
        <v>5.8680555557659997E-3</v>
      </c>
      <c r="AT83" s="216">
        <v>5.7754629633560003E-3</v>
      </c>
      <c r="AU83" s="217">
        <v>6.840277776064E-3</v>
      </c>
      <c r="AV83" s="217">
        <v>5.8217592595610004E-3</v>
      </c>
      <c r="AW83" s="218">
        <v>5.5787037053960003E-3</v>
      </c>
      <c r="AX83" s="288">
        <v>5.6597222210260003E-3</v>
      </c>
      <c r="AY83" s="289">
        <v>5.7407407402929999E-3</v>
      </c>
      <c r="AZ83" s="289">
        <v>5.7986111096399997E-3</v>
      </c>
      <c r="BA83" s="290">
        <v>5.5555555554750004E-3</v>
      </c>
      <c r="BB83" s="219">
        <v>5.9027777777777776E-3</v>
      </c>
      <c r="BC83" s="220">
        <v>5.6018518518518518E-3</v>
      </c>
      <c r="BD83" s="220">
        <v>6.3541666666666668E-3</v>
      </c>
      <c r="BE83" s="221">
        <v>5.6597222222222222E-3</v>
      </c>
      <c r="BF83" s="222"/>
      <c r="BG83" s="223"/>
      <c r="BH83" s="223"/>
      <c r="BI83" s="224"/>
      <c r="BJ83" s="349"/>
      <c r="BK83" s="350"/>
      <c r="BL83" s="350"/>
      <c r="BM83" s="351"/>
    </row>
    <row r="84" spans="1:65">
      <c r="A84" s="325" t="s">
        <v>81</v>
      </c>
      <c r="B84" s="321">
        <f t="shared" si="3"/>
        <v>5.5324074091910001E-3</v>
      </c>
      <c r="C84" s="31">
        <f t="shared" si="4"/>
        <v>5.8280723906900265E-3</v>
      </c>
      <c r="D84" s="326">
        <f t="shared" si="5"/>
        <v>5.8905606995872288E-3</v>
      </c>
      <c r="E84" s="317">
        <v>5.9722222213169996E-3</v>
      </c>
      <c r="F84" s="270">
        <v>5.6712962978050004E-3</v>
      </c>
      <c r="G84" s="271">
        <v>5.7175925940099997E-3</v>
      </c>
      <c r="H84" s="32">
        <v>5.7291666671520003E-3</v>
      </c>
      <c r="I84" s="33">
        <v>5.8449074058439998E-3</v>
      </c>
      <c r="J84" s="34">
        <v>5.6597222210260003E-3</v>
      </c>
      <c r="K84" s="35">
        <v>5.8912037020489999E-3</v>
      </c>
      <c r="L84" s="36">
        <v>5.6481481478839997E-3</v>
      </c>
      <c r="M84" s="36">
        <v>5.5787037053960003E-3</v>
      </c>
      <c r="N84" s="37">
        <v>5.5671296286160001E-3</v>
      </c>
      <c r="O84" s="38">
        <v>5.6828703709470001E-3</v>
      </c>
      <c r="P84" s="39"/>
      <c r="Q84" s="40">
        <v>5.6944444440889998E-3</v>
      </c>
      <c r="R84" s="41"/>
      <c r="S84" s="42"/>
      <c r="T84" s="42"/>
      <c r="U84" s="43"/>
      <c r="V84" s="44">
        <v>5.5324074091910001E-3</v>
      </c>
      <c r="W84" s="45">
        <v>5.6481481478839997E-3</v>
      </c>
      <c r="X84" s="45">
        <v>5.636574074742E-3</v>
      </c>
      <c r="Y84" s="46">
        <v>5.8217592595610004E-3</v>
      </c>
      <c r="Z84" s="47">
        <v>5.8217592595610004E-3</v>
      </c>
      <c r="AA84" s="48">
        <v>5.7407407402929999E-3</v>
      </c>
      <c r="AB84" s="49">
        <v>5.8101851864189999E-3</v>
      </c>
      <c r="AC84" s="50">
        <v>5.6828703709470001E-3</v>
      </c>
      <c r="AD84" s="51">
        <v>6.4814814832060003E-3</v>
      </c>
      <c r="AE84" s="211"/>
      <c r="AF84" s="211">
        <v>5.6828703709470001E-3</v>
      </c>
      <c r="AG84" s="212">
        <v>5.9259259251120003E-3</v>
      </c>
      <c r="AH84" s="32">
        <v>5.9837962980959997E-3</v>
      </c>
      <c r="AI84" s="33"/>
      <c r="AJ84" s="33">
        <v>5.7291666671520003E-3</v>
      </c>
      <c r="AK84" s="34">
        <v>6.2499999985450002E-3</v>
      </c>
      <c r="AL84" s="47">
        <v>6.2384259254029996E-3</v>
      </c>
      <c r="AM84" s="49">
        <v>5.6597222210260003E-3</v>
      </c>
      <c r="AN84" s="49">
        <v>5.6828703709470001E-3</v>
      </c>
      <c r="AO84" s="50">
        <v>5.7175925940099997E-3</v>
      </c>
      <c r="AP84" s="213">
        <v>7.2800925918269999E-3</v>
      </c>
      <c r="AQ84" s="214">
        <v>5.8217592595610004E-3</v>
      </c>
      <c r="AR84" s="214"/>
      <c r="AS84" s="215">
        <v>5.5787037053960003E-3</v>
      </c>
      <c r="AT84" s="216"/>
      <c r="AU84" s="217">
        <v>6.3310185178119998E-3</v>
      </c>
      <c r="AV84" s="217">
        <v>5.6134259248210002E-3</v>
      </c>
      <c r="AW84" s="218">
        <v>5.7638888902149998E-3</v>
      </c>
      <c r="AX84" s="288">
        <v>6.1342592598519997E-3</v>
      </c>
      <c r="AY84" s="289">
        <v>5.6134259248210002E-3</v>
      </c>
      <c r="AZ84" s="289">
        <v>5.6944444440889998E-3</v>
      </c>
      <c r="BA84" s="290">
        <v>5.6018518516789996E-3</v>
      </c>
      <c r="BB84" s="219">
        <v>6.168981481481481E-3</v>
      </c>
      <c r="BC84" s="220">
        <v>5.6481481481481478E-3</v>
      </c>
      <c r="BD84" s="220">
        <v>5.9143518518518521E-3</v>
      </c>
      <c r="BE84" s="221">
        <v>5.5671296296296302E-3</v>
      </c>
      <c r="BF84" s="222"/>
      <c r="BG84" s="223"/>
      <c r="BH84" s="223"/>
      <c r="BI84" s="224"/>
      <c r="BJ84" s="349"/>
      <c r="BK84" s="350"/>
      <c r="BL84" s="350"/>
      <c r="BM84" s="351"/>
    </row>
    <row r="85" spans="1:65" ht="13.5" thickBot="1">
      <c r="A85" s="327" t="s">
        <v>82</v>
      </c>
      <c r="B85" s="333">
        <f t="shared" si="3"/>
        <v>5.4050925937190004E-3</v>
      </c>
      <c r="C85" s="328">
        <f t="shared" si="4"/>
        <v>5.7035960379439171E-3</v>
      </c>
      <c r="D85" s="329">
        <f t="shared" si="5"/>
        <v>5.83265250561079E-3</v>
      </c>
      <c r="E85" s="320">
        <v>6.2847222216079997E-3</v>
      </c>
      <c r="F85" s="274">
        <v>5.4976851861279997E-3</v>
      </c>
      <c r="G85" s="275"/>
      <c r="H85" s="52">
        <v>5.520833332412E-3</v>
      </c>
      <c r="I85" s="53">
        <v>5.5555555554750004E-3</v>
      </c>
      <c r="J85" s="54">
        <v>5.6712962978050004E-3</v>
      </c>
      <c r="K85" s="55">
        <v>5.5555555554750004E-3</v>
      </c>
      <c r="L85" s="56">
        <v>5.5092592592700003E-3</v>
      </c>
      <c r="M85" s="56">
        <v>5.4282407400019998E-3</v>
      </c>
      <c r="N85" s="57"/>
      <c r="O85" s="58">
        <v>5.5671296286160001E-3</v>
      </c>
      <c r="P85" s="59"/>
      <c r="Q85" s="60">
        <v>5.8101851864189999E-3</v>
      </c>
      <c r="R85" s="61">
        <v>5.7986111096399997E-3</v>
      </c>
      <c r="S85" s="62">
        <v>5.4745370362069999E-3</v>
      </c>
      <c r="T85" s="62">
        <v>5.7407407402929999E-3</v>
      </c>
      <c r="U85" s="63">
        <v>5.4976851861279997E-3</v>
      </c>
      <c r="V85" s="64">
        <v>5.4398148131440003E-3</v>
      </c>
      <c r="W85" s="65">
        <v>5.4166666668610001E-3</v>
      </c>
      <c r="X85" s="65">
        <v>5.5324074091910001E-3</v>
      </c>
      <c r="Y85" s="66">
        <v>5.7291666671520003E-3</v>
      </c>
      <c r="Z85" s="67">
        <v>5.4398148131440003E-3</v>
      </c>
      <c r="AA85" s="68">
        <v>5.5787037053960003E-3</v>
      </c>
      <c r="AB85" s="69">
        <v>5.6018518516789996E-3</v>
      </c>
      <c r="AC85" s="70"/>
      <c r="AD85" s="71">
        <v>5.8680555557659997E-3</v>
      </c>
      <c r="AE85" s="295"/>
      <c r="AF85" s="295">
        <v>5.856481482624E-3</v>
      </c>
      <c r="AG85" s="296">
        <v>5.7060185172300004E-3</v>
      </c>
      <c r="AH85" s="52">
        <v>5.6134259248210002E-3</v>
      </c>
      <c r="AI85" s="53"/>
      <c r="AJ85" s="53">
        <v>5.4050925937190004E-3</v>
      </c>
      <c r="AK85" s="54"/>
      <c r="AL85" s="67">
        <v>6.4351851870010001E-3</v>
      </c>
      <c r="AM85" s="69">
        <v>5.4398148131440003E-3</v>
      </c>
      <c r="AN85" s="68">
        <v>6.1805555560569998E-3</v>
      </c>
      <c r="AO85" s="70">
        <v>5.7291666671520003E-3</v>
      </c>
      <c r="AP85" s="297">
        <v>6.3773148140169999E-3</v>
      </c>
      <c r="AQ85" s="298">
        <v>5.7291666671520003E-3</v>
      </c>
      <c r="AR85" s="298"/>
      <c r="AS85" s="299"/>
      <c r="AT85" s="300">
        <v>5.7407407402929999E-3</v>
      </c>
      <c r="AU85" s="301"/>
      <c r="AV85" s="301">
        <v>5.8217592595610004E-3</v>
      </c>
      <c r="AW85" s="302">
        <v>5.4513888899239997E-3</v>
      </c>
      <c r="AX85" s="303">
        <v>5.4398148131440003E-3</v>
      </c>
      <c r="AY85" s="304">
        <v>5.8101851864189999E-3</v>
      </c>
      <c r="AZ85" s="304">
        <v>5.6481481478839997E-3</v>
      </c>
      <c r="BA85" s="305">
        <v>5.5324074091910001E-3</v>
      </c>
      <c r="BB85" s="306">
        <v>5.6828703703703702E-3</v>
      </c>
      <c r="BC85" s="307">
        <v>6.0069444444444441E-3</v>
      </c>
      <c r="BD85" s="307">
        <v>6.5162037037037037E-3</v>
      </c>
      <c r="BE85" s="308">
        <v>5.6134259259259271E-3</v>
      </c>
      <c r="BF85" s="309"/>
      <c r="BG85" s="310"/>
      <c r="BH85" s="310"/>
      <c r="BI85" s="311"/>
      <c r="BJ85" s="355"/>
      <c r="BK85" s="356"/>
      <c r="BL85" s="356"/>
      <c r="BM85" s="357"/>
    </row>
    <row r="86" spans="1:65">
      <c r="A86" s="1"/>
      <c r="B86" s="1"/>
      <c r="C86" s="1"/>
      <c r="D86" s="1"/>
      <c r="E86" s="312"/>
      <c r="F86" s="312"/>
      <c r="G86" s="31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312"/>
      <c r="AM86" s="312"/>
      <c r="AN86" s="312"/>
      <c r="AO86" s="312"/>
      <c r="AP86" s="312"/>
      <c r="AQ86" s="312"/>
      <c r="AR86" s="1"/>
      <c r="AS86" s="1"/>
      <c r="AT86" s="1"/>
      <c r="AU86" s="1"/>
      <c r="AV86" s="313"/>
      <c r="AW86" s="1"/>
      <c r="AX86" s="314"/>
      <c r="AY86" s="314"/>
      <c r="AZ86" s="314"/>
      <c r="BA86" s="314"/>
      <c r="BB86" s="1"/>
      <c r="BC86" s="1"/>
      <c r="BD86" s="1"/>
      <c r="BE86" s="1"/>
      <c r="BF86" s="1"/>
      <c r="BG86" s="1"/>
      <c r="BH86" s="1"/>
      <c r="BI86" s="1"/>
      <c r="BJ86" s="358"/>
      <c r="BK86" s="358"/>
      <c r="BL86" s="358"/>
      <c r="BM86" s="358"/>
    </row>
    <row r="87" spans="1:65">
      <c r="A87" s="1"/>
      <c r="B87" s="1"/>
      <c r="C87" s="1"/>
      <c r="D87" s="1"/>
      <c r="E87" s="312"/>
      <c r="F87" s="312"/>
      <c r="G87" s="31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312"/>
      <c r="AM87" s="312"/>
      <c r="AN87" s="312"/>
      <c r="AO87" s="312"/>
      <c r="AP87" s="312"/>
      <c r="AQ87" s="312"/>
      <c r="AR87" s="1"/>
      <c r="AS87" s="1"/>
      <c r="AT87" s="1"/>
      <c r="AU87" s="1"/>
      <c r="AV87" s="313"/>
      <c r="AW87" s="1"/>
      <c r="AX87" s="314"/>
      <c r="AY87" s="314"/>
      <c r="AZ87" s="314"/>
      <c r="BA87" s="314"/>
      <c r="BB87" s="1"/>
      <c r="BC87" s="1"/>
      <c r="BD87" s="1"/>
      <c r="BE87" s="1"/>
      <c r="BF87" s="1"/>
      <c r="BG87" s="1"/>
      <c r="BH87" s="1"/>
      <c r="BI87" s="1"/>
      <c r="BJ87" s="358"/>
      <c r="BK87" s="358"/>
      <c r="BL87" s="358"/>
      <c r="BM87" s="358"/>
    </row>
    <row r="88" spans="1:65">
      <c r="A88" s="1"/>
      <c r="B88" s="1"/>
      <c r="C88" s="1"/>
      <c r="D88" s="1"/>
      <c r="E88" s="312"/>
      <c r="F88" s="312"/>
      <c r="G88" s="31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312"/>
      <c r="AM88" s="312"/>
      <c r="AN88" s="312"/>
      <c r="AO88" s="312"/>
      <c r="AP88" s="312"/>
      <c r="AQ88" s="312"/>
      <c r="AR88" s="1"/>
      <c r="AS88" s="1"/>
      <c r="AT88" s="1"/>
      <c r="AU88" s="1"/>
      <c r="AV88" s="313"/>
      <c r="AW88" s="1"/>
      <c r="AX88" s="314"/>
      <c r="AY88" s="314"/>
      <c r="AZ88" s="314"/>
      <c r="BA88" s="314"/>
      <c r="BB88" s="1"/>
      <c r="BC88" s="1"/>
      <c r="BD88" s="1"/>
      <c r="BE88" s="1"/>
      <c r="BF88" s="1"/>
      <c r="BG88" s="1"/>
      <c r="BH88" s="1"/>
      <c r="BI88" s="1"/>
      <c r="BJ88" s="358"/>
      <c r="BK88" s="358"/>
      <c r="BL88" s="358"/>
      <c r="BM88" s="358"/>
    </row>
    <row r="89" spans="1:65">
      <c r="AV89" s="21"/>
    </row>
    <row r="90" spans="1:65">
      <c r="AV90" s="21"/>
    </row>
    <row r="91" spans="1:65">
      <c r="AV91" s="21"/>
    </row>
    <row r="92" spans="1:65">
      <c r="AV92" s="21"/>
    </row>
    <row r="93" spans="1:65">
      <c r="AV93" s="21"/>
    </row>
    <row r="94" spans="1:65">
      <c r="AV94" s="21"/>
    </row>
    <row r="95" spans="1:65">
      <c r="AV95" s="21"/>
    </row>
    <row r="96" spans="1:65">
      <c r="AV96" s="21"/>
    </row>
    <row r="97" spans="48:48">
      <c r="AV97" s="21"/>
    </row>
    <row r="98" spans="48:48">
      <c r="AV98" s="21"/>
    </row>
    <row r="99" spans="48:48">
      <c r="AV99" s="21"/>
    </row>
    <row r="100" spans="48:48">
      <c r="AV100" s="21"/>
    </row>
    <row r="101" spans="48:48">
      <c r="AV101" s="21"/>
    </row>
    <row r="102" spans="48:48">
      <c r="AV102" s="21"/>
    </row>
    <row r="103" spans="48:48">
      <c r="AV103" s="21"/>
    </row>
    <row r="104" spans="48:48">
      <c r="AV104" s="21"/>
    </row>
    <row r="105" spans="48:48">
      <c r="AV105" s="21"/>
    </row>
    <row r="106" spans="48:48">
      <c r="AV106" s="21"/>
    </row>
    <row r="107" spans="48:48">
      <c r="AV107" s="21"/>
    </row>
    <row r="108" spans="48:48">
      <c r="AV108" s="21"/>
    </row>
    <row r="109" spans="48:48">
      <c r="AV109" s="21"/>
    </row>
    <row r="110" spans="48:48">
      <c r="AV110" s="21"/>
    </row>
    <row r="111" spans="48:48">
      <c r="AV111" s="21"/>
    </row>
    <row r="112" spans="48:48">
      <c r="AV112" s="21"/>
    </row>
    <row r="113" spans="48:48">
      <c r="AV113" s="21"/>
    </row>
    <row r="114" spans="48:48">
      <c r="AV114" s="21"/>
    </row>
    <row r="115" spans="48:48">
      <c r="AV115" s="21"/>
    </row>
    <row r="116" spans="48:48">
      <c r="AV116" s="21"/>
    </row>
    <row r="117" spans="48:48">
      <c r="AV117" s="21"/>
    </row>
    <row r="118" spans="48:48">
      <c r="AV118" s="21"/>
    </row>
    <row r="119" spans="48:48">
      <c r="AV119" s="21"/>
    </row>
    <row r="120" spans="48:48">
      <c r="AV120" s="21"/>
    </row>
    <row r="121" spans="48:48">
      <c r="AV121" s="21"/>
    </row>
    <row r="122" spans="48:48">
      <c r="AV122" s="21"/>
    </row>
    <row r="123" spans="48:48">
      <c r="AV123" s="21"/>
    </row>
    <row r="124" spans="48:48">
      <c r="AV124" s="21"/>
    </row>
    <row r="125" spans="48:48">
      <c r="AV125" s="21"/>
    </row>
    <row r="126" spans="48:48">
      <c r="AV126" s="21"/>
    </row>
    <row r="127" spans="48:48">
      <c r="AV127" s="21"/>
    </row>
    <row r="128" spans="48:48">
      <c r="AV128" s="21"/>
    </row>
    <row r="129" spans="48:48">
      <c r="AV129" s="21"/>
    </row>
    <row r="130" spans="48:48">
      <c r="AV130" s="21"/>
    </row>
    <row r="131" spans="48:48">
      <c r="AV131" s="21"/>
    </row>
    <row r="132" spans="48:48">
      <c r="AV132" s="21"/>
    </row>
    <row r="133" spans="48:48">
      <c r="AV133" s="21"/>
    </row>
    <row r="134" spans="48:48">
      <c r="AV134" s="21"/>
    </row>
    <row r="135" spans="48:48">
      <c r="AV135" s="21"/>
    </row>
    <row r="136" spans="48:48">
      <c r="AV136" s="21"/>
    </row>
    <row r="137" spans="48:48">
      <c r="AV137" s="21"/>
    </row>
    <row r="138" spans="48:48">
      <c r="AV138" s="21"/>
    </row>
    <row r="139" spans="48:48">
      <c r="AV139" s="21"/>
    </row>
    <row r="140" spans="48:48">
      <c r="AV140" s="21"/>
    </row>
    <row r="141" spans="48:48">
      <c r="AV141" s="21"/>
    </row>
    <row r="142" spans="48:48">
      <c r="AV142" s="21"/>
    </row>
    <row r="143" spans="48:48">
      <c r="AV143" s="21"/>
    </row>
    <row r="144" spans="48:48">
      <c r="AV144" s="21"/>
    </row>
    <row r="145" spans="48:48">
      <c r="AV145" s="21"/>
    </row>
    <row r="146" spans="48:48">
      <c r="AV146" s="21"/>
    </row>
    <row r="147" spans="48:48">
      <c r="AV147" s="21"/>
    </row>
    <row r="148" spans="48:48">
      <c r="AV148" s="21"/>
    </row>
    <row r="149" spans="48:48">
      <c r="AV149" s="21"/>
    </row>
    <row r="150" spans="48:48">
      <c r="AV150" s="21"/>
    </row>
    <row r="151" spans="48:48">
      <c r="AV151" s="21"/>
    </row>
    <row r="152" spans="48:48">
      <c r="AV152" s="21"/>
    </row>
    <row r="153" spans="48:48">
      <c r="AV153" s="21"/>
    </row>
    <row r="154" spans="48:48">
      <c r="AV154" s="21"/>
    </row>
    <row r="155" spans="48:48">
      <c r="AV155" s="21"/>
    </row>
    <row r="156" spans="48:48">
      <c r="AV156" s="21"/>
    </row>
    <row r="157" spans="48:48">
      <c r="AV157" s="21"/>
    </row>
    <row r="158" spans="48:48">
      <c r="AV158" s="21"/>
    </row>
    <row r="159" spans="48:48">
      <c r="AV159" s="21"/>
    </row>
    <row r="160" spans="48:48">
      <c r="AV160" s="21"/>
    </row>
    <row r="161" spans="48:48">
      <c r="AV161" s="21"/>
    </row>
    <row r="162" spans="48:48">
      <c r="AV162" s="21"/>
    </row>
    <row r="163" spans="48:48">
      <c r="AV163" s="21"/>
    </row>
    <row r="164" spans="48:48">
      <c r="AV164" s="21"/>
    </row>
    <row r="165" spans="48:48">
      <c r="AV165" s="21"/>
    </row>
    <row r="166" spans="48:48">
      <c r="AV166" s="21"/>
    </row>
    <row r="167" spans="48:48">
      <c r="AV167" s="21"/>
    </row>
    <row r="168" spans="48:48">
      <c r="AV168" s="21"/>
    </row>
    <row r="169" spans="48:48">
      <c r="AV169" s="21"/>
    </row>
    <row r="170" spans="48:48">
      <c r="AV170" s="21"/>
    </row>
    <row r="171" spans="48:48">
      <c r="AV171" s="21"/>
    </row>
    <row r="172" spans="48:48">
      <c r="AV172" s="21"/>
    </row>
    <row r="173" spans="48:48">
      <c r="AV173" s="21"/>
    </row>
    <row r="174" spans="48:48">
      <c r="AV174" s="21"/>
    </row>
    <row r="175" spans="48:48">
      <c r="AV175" s="21"/>
    </row>
    <row r="176" spans="48:48">
      <c r="AV176" s="21"/>
    </row>
    <row r="177" spans="48:48">
      <c r="AV177" s="21"/>
    </row>
    <row r="178" spans="48:48">
      <c r="AV178" s="21"/>
    </row>
    <row r="179" spans="48:48">
      <c r="AV179" s="21"/>
    </row>
    <row r="180" spans="48:48">
      <c r="AV180" s="21"/>
    </row>
    <row r="181" spans="48:48">
      <c r="AV181" s="21"/>
    </row>
    <row r="182" spans="48:48">
      <c r="AV182" s="21"/>
    </row>
    <row r="183" spans="48:48">
      <c r="AV183" s="21"/>
    </row>
    <row r="184" spans="48:48">
      <c r="AV184" s="21"/>
    </row>
    <row r="185" spans="48:48">
      <c r="AV185" s="21"/>
    </row>
    <row r="186" spans="48:48">
      <c r="AV186" s="21"/>
    </row>
    <row r="187" spans="48:48">
      <c r="AV187" s="21"/>
    </row>
    <row r="188" spans="48:48">
      <c r="AV188" s="21"/>
    </row>
    <row r="189" spans="48:48">
      <c r="AV189" s="21"/>
    </row>
    <row r="190" spans="48:48">
      <c r="AV190" s="21"/>
    </row>
    <row r="191" spans="48:48">
      <c r="AV191" s="21"/>
    </row>
    <row r="192" spans="48:48">
      <c r="AV192" s="21"/>
    </row>
    <row r="193" spans="48:48">
      <c r="AV193" s="21"/>
    </row>
    <row r="194" spans="48:48">
      <c r="AV194" s="21"/>
    </row>
    <row r="195" spans="48:48">
      <c r="AV195" s="21"/>
    </row>
    <row r="196" spans="48:48">
      <c r="AV196" s="21"/>
    </row>
    <row r="197" spans="48:48">
      <c r="AV197" s="21"/>
    </row>
    <row r="198" spans="48:48">
      <c r="AV198" s="21"/>
    </row>
    <row r="199" spans="48:48">
      <c r="AV199" s="21"/>
    </row>
    <row r="200" spans="48:48">
      <c r="AV200" s="21"/>
    </row>
    <row r="201" spans="48:48">
      <c r="AV201" s="21"/>
    </row>
  </sheetData>
  <phoneticPr fontId="6" type="noConversion"/>
  <pageMargins left="0.75" right="0.75" top="1" bottom="1" header="0.5" footer="0.5"/>
  <pageSetup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18-12-2011</vt:lpstr>
      <vt:lpstr>veldgemiddelen</vt:lpstr>
      <vt:lpstr>alle veldtijden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van der Steen</dc:creator>
  <cp:lastModifiedBy>User</cp:lastModifiedBy>
  <cp:lastPrinted>2013-11-17T16:14:28Z</cp:lastPrinted>
  <dcterms:created xsi:type="dcterms:W3CDTF">2009-01-17T14:45:18Z</dcterms:created>
  <dcterms:modified xsi:type="dcterms:W3CDTF">2013-11-17T16:16:14Z</dcterms:modified>
</cp:coreProperties>
</file>