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5-2016 Albert\Trials en REXen\WW rex 14-2\"/>
    </mc:Choice>
  </mc:AlternateContent>
  <bookViews>
    <workbookView xWindow="0" yWindow="0" windowWidth="19200" windowHeight="11295" activeTab="1"/>
  </bookViews>
  <sheets>
    <sheet name="Trial resultaten" sheetId="1" r:id="rId1"/>
    <sheet name="Tijd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l="1"/>
  <c r="J33" i="1" s="1"/>
  <c r="E33" i="1"/>
  <c r="I32" i="1"/>
  <c r="J32" i="1" s="1"/>
  <c r="E32" i="1"/>
  <c r="I31" i="1"/>
  <c r="J31" i="1" s="1"/>
  <c r="E31" i="1"/>
  <c r="I30" i="1"/>
  <c r="J30" i="1" s="1"/>
  <c r="E30" i="1"/>
  <c r="I29" i="1"/>
  <c r="J29" i="1" s="1"/>
  <c r="E29" i="1"/>
  <c r="I28" i="1"/>
  <c r="J28" i="1" s="1"/>
  <c r="E28" i="1"/>
  <c r="I27" i="1"/>
  <c r="E27" i="1"/>
  <c r="J27" i="1" s="1"/>
  <c r="I26" i="1"/>
  <c r="J26" i="1" s="1"/>
  <c r="E26" i="1"/>
  <c r="I25" i="1"/>
  <c r="E25" i="1"/>
  <c r="J25" i="1" s="1"/>
  <c r="I24" i="1"/>
  <c r="J24" i="1" s="1"/>
  <c r="E24" i="1"/>
  <c r="I23" i="1"/>
  <c r="E23" i="1"/>
  <c r="J23" i="1" s="1"/>
  <c r="I22" i="1"/>
  <c r="J22" i="1" s="1"/>
  <c r="E22" i="1"/>
  <c r="I17" i="1"/>
  <c r="E17" i="1"/>
  <c r="J17" i="1" s="1"/>
  <c r="I16" i="1"/>
  <c r="J16" i="1" s="1"/>
  <c r="E16" i="1"/>
  <c r="I15" i="1"/>
  <c r="E15" i="1"/>
  <c r="J15" i="1" s="1"/>
  <c r="I14" i="1"/>
  <c r="J14" i="1" s="1"/>
  <c r="E14" i="1"/>
  <c r="I13" i="1"/>
  <c r="E13" i="1"/>
  <c r="J13" i="1" s="1"/>
  <c r="I12" i="1"/>
  <c r="J12" i="1" s="1"/>
  <c r="E12" i="1"/>
  <c r="I11" i="1"/>
  <c r="J11" i="1" s="1"/>
  <c r="E11" i="1"/>
  <c r="I10" i="1"/>
  <c r="J10" i="1" s="1"/>
  <c r="E10" i="1"/>
  <c r="I9" i="1"/>
  <c r="J9" i="1" s="1"/>
  <c r="E9" i="1"/>
  <c r="I8" i="1"/>
  <c r="J8" i="1" s="1"/>
  <c r="E8" i="1"/>
  <c r="I7" i="1"/>
  <c r="J7" i="1" s="1"/>
  <c r="E7" i="1"/>
  <c r="I6" i="1"/>
  <c r="J6" i="1" s="1"/>
  <c r="E6" i="1"/>
  <c r="K16" i="1" l="1"/>
  <c r="K14" i="1"/>
  <c r="K12" i="1"/>
  <c r="K10" i="1"/>
  <c r="K8" i="1"/>
  <c r="K6" i="1"/>
  <c r="K17" i="1"/>
  <c r="L17" i="1" s="1"/>
  <c r="K15" i="1"/>
  <c r="L15" i="1" s="1"/>
  <c r="K13" i="1"/>
  <c r="L13" i="1" s="1"/>
  <c r="K11" i="1"/>
  <c r="K9" i="1"/>
  <c r="K7" i="1"/>
  <c r="L6" i="1"/>
  <c r="L7" i="1"/>
  <c r="L8" i="1"/>
  <c r="L9" i="1"/>
  <c r="L10" i="1"/>
  <c r="L11" i="1"/>
  <c r="L12" i="1"/>
  <c r="L14" i="1"/>
  <c r="L16" i="1"/>
  <c r="K32" i="1"/>
  <c r="K30" i="1"/>
  <c r="K28" i="1"/>
  <c r="K26" i="1"/>
  <c r="K24" i="1"/>
  <c r="K22" i="1"/>
  <c r="K33" i="1"/>
  <c r="K31" i="1"/>
  <c r="K29" i="1"/>
  <c r="K27" i="1"/>
  <c r="L27" i="1" s="1"/>
  <c r="K25" i="1"/>
  <c r="L25" i="1" s="1"/>
  <c r="K23" i="1"/>
  <c r="L23" i="1" s="1"/>
  <c r="L22" i="1"/>
  <c r="L24" i="1"/>
  <c r="L26" i="1"/>
  <c r="L28" i="1"/>
  <c r="L29" i="1"/>
  <c r="L30" i="1"/>
  <c r="L31" i="1"/>
  <c r="L32" i="1"/>
  <c r="L33" i="1"/>
</calcChain>
</file>

<file path=xl/sharedStrings.xml><?xml version="1.0" encoding="utf-8"?>
<sst xmlns="http://schemas.openxmlformats.org/spreadsheetml/2006/main" count="113" uniqueCount="44">
  <si>
    <t>Winterwedstrijden Rex 14 februari 2016</t>
  </si>
  <si>
    <t>EERSTE</t>
  </si>
  <si>
    <t>RICHTTIJD</t>
  </si>
  <si>
    <t>Afstand</t>
  </si>
  <si>
    <t>indiv.</t>
  </si>
  <si>
    <t>gem.</t>
  </si>
  <si>
    <t>Veld</t>
  </si>
  <si>
    <t>MIN</t>
  </si>
  <si>
    <t>SEC</t>
  </si>
  <si>
    <t>m/s</t>
  </si>
  <si>
    <t>perc.</t>
  </si>
  <si>
    <t>verschil</t>
  </si>
  <si>
    <t>Gyas EJLD</t>
  </si>
  <si>
    <t>LDEj4*</t>
  </si>
  <si>
    <t>Aegir EJD</t>
  </si>
  <si>
    <t>DB8+</t>
  </si>
  <si>
    <t>Aegir EJLD</t>
  </si>
  <si>
    <t>Gyas EJD</t>
  </si>
  <si>
    <t>DB4+</t>
  </si>
  <si>
    <t>Aegir EJL</t>
  </si>
  <si>
    <t>LB8+</t>
  </si>
  <si>
    <t xml:space="preserve">Gyas EJL </t>
  </si>
  <si>
    <t>Melvin</t>
  </si>
  <si>
    <t>SA1x</t>
  </si>
  <si>
    <t xml:space="preserve">Gyas EJZ </t>
  </si>
  <si>
    <t>B8+</t>
  </si>
  <si>
    <t>Triton/Gyas/Aegir EJLD</t>
  </si>
  <si>
    <t>Jacob</t>
  </si>
  <si>
    <t>B1x</t>
  </si>
  <si>
    <t>Aegir EJZ</t>
  </si>
  <si>
    <t xml:space="preserve">B8+ </t>
  </si>
  <si>
    <t>Tweede</t>
  </si>
  <si>
    <t>Ploeg</t>
  </si>
  <si>
    <t>Boottype</t>
  </si>
  <si>
    <t>1x</t>
  </si>
  <si>
    <t>4*</t>
  </si>
  <si>
    <t>4+</t>
  </si>
  <si>
    <t>8+</t>
  </si>
  <si>
    <t>Hunze herenclub8</t>
  </si>
  <si>
    <t>Hunze damesclub8</t>
  </si>
  <si>
    <t>eindtijd 1e</t>
  </si>
  <si>
    <t>eindtijd 2e</t>
  </si>
  <si>
    <t>Verschil 1e - 2e</t>
  </si>
  <si>
    <t>Gemiddelde tijd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</si>
</sst>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62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57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1" applyNumberFormat="1" applyFont="1" applyBorder="1" applyAlignment="1"/>
    <xf numFmtId="1" fontId="5" fillId="2" borderId="2" xfId="0" applyNumberFormat="1" applyFont="1" applyFill="1" applyBorder="1"/>
    <xf numFmtId="2" fontId="0" fillId="0" borderId="2" xfId="0" applyNumberFormat="1" applyBorder="1"/>
    <xf numFmtId="21" fontId="6" fillId="0" borderId="2" xfId="2" applyNumberFormat="1" applyFont="1" applyBorder="1" applyAlignment="1">
      <alignment horizontal="right"/>
    </xf>
    <xf numFmtId="0" fontId="5" fillId="3" borderId="2" xfId="0" applyFont="1" applyFill="1" applyBorder="1"/>
    <xf numFmtId="1" fontId="5" fillId="3" borderId="2" xfId="0" applyNumberFormat="1" applyFont="1" applyFill="1" applyBorder="1"/>
    <xf numFmtId="2" fontId="0" fillId="0" borderId="0" xfId="0" applyNumberFormat="1" applyBorder="1"/>
    <xf numFmtId="2" fontId="4" fillId="0" borderId="3" xfId="0" applyNumberFormat="1" applyFont="1" applyBorder="1"/>
    <xf numFmtId="0" fontId="2" fillId="0" borderId="0" xfId="1" applyNumberFormat="1" applyFont="1" applyFill="1" applyBorder="1" applyAlignment="1"/>
    <xf numFmtId="1" fontId="5" fillId="2" borderId="0" xfId="0" applyNumberFormat="1" applyFont="1" applyFill="1" applyBorder="1"/>
    <xf numFmtId="2" fontId="0" fillId="0" borderId="0" xfId="0" applyNumberFormat="1" applyFill="1" applyBorder="1"/>
    <xf numFmtId="0" fontId="5" fillId="3" borderId="0" xfId="0" applyFont="1" applyFill="1" applyBorder="1"/>
    <xf numFmtId="1" fontId="5" fillId="3" borderId="0" xfId="0" applyNumberFormat="1" applyFont="1" applyFill="1" applyBorder="1"/>
    <xf numFmtId="2" fontId="4" fillId="0" borderId="4" xfId="0" applyNumberFormat="1" applyFont="1" applyBorder="1"/>
    <xf numFmtId="0" fontId="2" fillId="0" borderId="0" xfId="1" applyNumberFormat="1" applyFont="1" applyBorder="1" applyAlignment="1"/>
    <xf numFmtId="21" fontId="6" fillId="0" borderId="0" xfId="2" applyNumberFormat="1" applyFont="1" applyBorder="1" applyAlignment="1">
      <alignment horizontal="right"/>
    </xf>
    <xf numFmtId="0" fontId="2" fillId="0" borderId="1" xfId="1" applyNumberFormat="1" applyFont="1" applyBorder="1" applyAlignment="1"/>
    <xf numFmtId="1" fontId="5" fillId="2" borderId="1" xfId="0" applyNumberFormat="1" applyFont="1" applyFill="1" applyBorder="1"/>
    <xf numFmtId="2" fontId="0" fillId="0" borderId="1" xfId="0" applyNumberFormat="1" applyBorder="1"/>
    <xf numFmtId="21" fontId="6" fillId="0" borderId="1" xfId="2" applyNumberFormat="1" applyFont="1" applyBorder="1" applyAlignment="1">
      <alignment horizontal="right"/>
    </xf>
    <xf numFmtId="0" fontId="5" fillId="3" borderId="1" xfId="0" applyFont="1" applyFill="1" applyBorder="1"/>
    <xf numFmtId="1" fontId="5" fillId="3" borderId="1" xfId="0" applyNumberFormat="1" applyFont="1" applyFill="1" applyBorder="1"/>
    <xf numFmtId="2" fontId="4" fillId="0" borderId="5" xfId="0" applyNumberFormat="1" applyFont="1" applyBorder="1"/>
    <xf numFmtId="0" fontId="2" fillId="0" borderId="1" xfId="1" applyNumberFormat="1" applyFont="1" applyFill="1" applyBorder="1" applyAlignment="1"/>
    <xf numFmtId="2" fontId="0" fillId="0" borderId="1" xfId="0" applyNumberFormat="1" applyFill="1" applyBorder="1"/>
    <xf numFmtId="0" fontId="0" fillId="0" borderId="1" xfId="0" applyBorder="1"/>
    <xf numFmtId="0" fontId="7" fillId="0" borderId="0" xfId="0" applyFont="1"/>
    <xf numFmtId="0" fontId="8" fillId="0" borderId="0" xfId="0" applyFont="1"/>
    <xf numFmtId="45" fontId="0" fillId="0" borderId="0" xfId="0" applyNumberFormat="1"/>
  </cellXfs>
  <cellStyles count="3">
    <cellStyle name="Normal" xfId="0" builtinId="0"/>
    <cellStyle name="Normal 2" xfId="2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B27" sqref="B27"/>
    </sheetView>
  </sheetViews>
  <sheetFormatPr defaultRowHeight="15" x14ac:dyDescent="0.25"/>
  <cols>
    <col min="1" max="1" width="22.7109375" customWidth="1"/>
  </cols>
  <sheetData>
    <row r="1" spans="1:12" x14ac:dyDescent="0.25">
      <c r="A1" s="1" t="s">
        <v>0</v>
      </c>
    </row>
    <row r="4" spans="1:12" x14ac:dyDescent="0.25">
      <c r="A4" s="1" t="s">
        <v>1</v>
      </c>
      <c r="B4" s="1"/>
      <c r="C4" s="2" t="s">
        <v>2</v>
      </c>
      <c r="D4" s="2"/>
      <c r="E4" s="1"/>
      <c r="F4" s="3" t="s">
        <v>3</v>
      </c>
      <c r="G4" s="1"/>
      <c r="H4" s="1"/>
      <c r="I4" s="1"/>
      <c r="J4" s="4" t="s">
        <v>4</v>
      </c>
      <c r="K4" s="4" t="s">
        <v>5</v>
      </c>
      <c r="L4" s="5"/>
    </row>
    <row r="5" spans="1:12" x14ac:dyDescent="0.25">
      <c r="A5" s="1"/>
      <c r="B5" s="1" t="s">
        <v>6</v>
      </c>
      <c r="C5" s="6" t="s">
        <v>7</v>
      </c>
      <c r="D5" s="5" t="s">
        <v>8</v>
      </c>
      <c r="E5" s="1" t="s">
        <v>9</v>
      </c>
      <c r="F5" s="7">
        <v>3000</v>
      </c>
      <c r="G5" s="6" t="s">
        <v>7</v>
      </c>
      <c r="H5" s="5" t="s">
        <v>8</v>
      </c>
      <c r="I5" s="1" t="s">
        <v>9</v>
      </c>
      <c r="J5" s="4" t="s">
        <v>10</v>
      </c>
      <c r="K5" s="8" t="s">
        <v>10</v>
      </c>
      <c r="L5" s="9" t="s">
        <v>11</v>
      </c>
    </row>
    <row r="6" spans="1:12" x14ac:dyDescent="0.25">
      <c r="A6" t="s">
        <v>12</v>
      </c>
      <c r="B6" s="10" t="s">
        <v>13</v>
      </c>
      <c r="C6" s="11">
        <v>7</v>
      </c>
      <c r="D6" s="11">
        <v>40</v>
      </c>
      <c r="E6" s="12">
        <f>1/((SUM(C6*60,D6))/2000)</f>
        <v>4.3478260869565215</v>
      </c>
      <c r="F6" s="13"/>
      <c r="G6" s="14">
        <v>12</v>
      </c>
      <c r="H6" s="15">
        <v>13</v>
      </c>
      <c r="I6" s="12">
        <f>$F$5/(G6*60+H6)</f>
        <v>4.0927694406548429</v>
      </c>
      <c r="J6" s="12">
        <f>(I6/E6)*100</f>
        <v>94.133697135061396</v>
      </c>
      <c r="K6" s="16">
        <f>AVERAGE($J$6:$J$17)</f>
        <v>90.945663259485897</v>
      </c>
      <c r="L6" s="17">
        <f>(J6-K6)</f>
        <v>3.1880338755754991</v>
      </c>
    </row>
    <row r="7" spans="1:12" x14ac:dyDescent="0.25">
      <c r="A7" t="s">
        <v>14</v>
      </c>
      <c r="B7" s="18" t="s">
        <v>15</v>
      </c>
      <c r="C7" s="19">
        <v>7</v>
      </c>
      <c r="D7" s="19">
        <v>0</v>
      </c>
      <c r="E7" s="20">
        <f>1/((SUM(C7*60,D7))/2000)</f>
        <v>4.7619047619047619</v>
      </c>
      <c r="G7" s="21">
        <v>11</v>
      </c>
      <c r="H7" s="22">
        <v>16</v>
      </c>
      <c r="I7" s="20">
        <f>$F$5/(G7*60+H7)</f>
        <v>4.4378698224852071</v>
      </c>
      <c r="J7" s="20">
        <f>(I7/E7)*100</f>
        <v>93.195266272189343</v>
      </c>
      <c r="K7" s="16">
        <f>AVERAGE($J$6:$J$17)</f>
        <v>90.945663259485897</v>
      </c>
      <c r="L7" s="23">
        <f>(J7-K7)</f>
        <v>2.2496030127034459</v>
      </c>
    </row>
    <row r="8" spans="1:12" x14ac:dyDescent="0.25">
      <c r="A8" t="s">
        <v>16</v>
      </c>
      <c r="B8" s="24" t="s">
        <v>13</v>
      </c>
      <c r="C8" s="19">
        <v>7</v>
      </c>
      <c r="D8" s="19">
        <v>40</v>
      </c>
      <c r="E8" s="16">
        <f>1/((SUM(C8*60,D8))/2000)</f>
        <v>4.3478260869565215</v>
      </c>
      <c r="F8" s="25"/>
      <c r="G8" s="21">
        <v>12</v>
      </c>
      <c r="H8" s="22">
        <v>26</v>
      </c>
      <c r="I8" s="16">
        <f>$F$5/(G8*60+H8)</f>
        <v>4.0214477211796247</v>
      </c>
      <c r="J8" s="16">
        <f>(I8/E8)*100</f>
        <v>92.49329758713138</v>
      </c>
      <c r="K8" s="16">
        <f>AVERAGE($J$6:$J$17)</f>
        <v>90.945663259485897</v>
      </c>
      <c r="L8" s="23">
        <f>(J8-K8)</f>
        <v>1.5476343276454827</v>
      </c>
    </row>
    <row r="9" spans="1:12" x14ac:dyDescent="0.25">
      <c r="A9" s="1" t="s">
        <v>17</v>
      </c>
      <c r="B9" s="24" t="s">
        <v>18</v>
      </c>
      <c r="C9" s="19">
        <v>7</v>
      </c>
      <c r="D9" s="19">
        <v>53</v>
      </c>
      <c r="E9" s="16">
        <f>1/((SUM(C9*60,D9))/2000)</f>
        <v>4.2283298097251585</v>
      </c>
      <c r="F9" s="25"/>
      <c r="G9" s="21">
        <v>12</v>
      </c>
      <c r="H9" s="22">
        <v>48</v>
      </c>
      <c r="I9" s="16">
        <f>$F$5/(G9*60+H9)</f>
        <v>3.90625</v>
      </c>
      <c r="J9" s="16">
        <f>(I9/E9)*100</f>
        <v>92.3828125</v>
      </c>
      <c r="K9" s="16">
        <f>AVERAGE($J$6:$J$17)</f>
        <v>90.945663259485897</v>
      </c>
      <c r="L9" s="23">
        <f>(J9-K9)</f>
        <v>1.4371492405141026</v>
      </c>
    </row>
    <row r="10" spans="1:12" x14ac:dyDescent="0.25">
      <c r="A10" t="s">
        <v>17</v>
      </c>
      <c r="B10" s="18" t="s">
        <v>15</v>
      </c>
      <c r="C10" s="19">
        <v>7</v>
      </c>
      <c r="D10" s="19">
        <v>0</v>
      </c>
      <c r="E10" s="20">
        <f>1/((SUM(C10*60,D10))/2000)</f>
        <v>4.7619047619047619</v>
      </c>
      <c r="G10" s="21">
        <v>11</v>
      </c>
      <c r="H10" s="22">
        <v>27</v>
      </c>
      <c r="I10" s="20">
        <f>$F$5/(G10*60+H10)</f>
        <v>4.3668122270742362</v>
      </c>
      <c r="J10" s="20">
        <f>(I10/E10)*100</f>
        <v>91.703056768558966</v>
      </c>
      <c r="K10" s="16">
        <f>AVERAGE($J$6:$J$17)</f>
        <v>90.945663259485897</v>
      </c>
      <c r="L10" s="23">
        <f>(J10-K10)</f>
        <v>0.75739350907306857</v>
      </c>
    </row>
    <row r="11" spans="1:12" x14ac:dyDescent="0.25">
      <c r="A11" t="s">
        <v>19</v>
      </c>
      <c r="B11" s="24" t="s">
        <v>20</v>
      </c>
      <c r="C11" s="19">
        <v>6</v>
      </c>
      <c r="D11" s="19">
        <v>19</v>
      </c>
      <c r="E11" s="20">
        <f>1/((SUM(C11*60,D11))/2000)</f>
        <v>5.2770448548812663</v>
      </c>
      <c r="G11" s="21">
        <v>10</v>
      </c>
      <c r="H11" s="22">
        <v>24</v>
      </c>
      <c r="I11" s="20">
        <f>$F$5/(G11*60+H11)</f>
        <v>4.8076923076923075</v>
      </c>
      <c r="J11" s="20">
        <f>(I11/E11)*100</f>
        <v>91.105769230769226</v>
      </c>
      <c r="K11" s="16">
        <f>AVERAGE($J$6:$J$17)</f>
        <v>90.945663259485897</v>
      </c>
      <c r="L11" s="23">
        <f>(J11-K11)</f>
        <v>0.16010597128332904</v>
      </c>
    </row>
    <row r="12" spans="1:12" x14ac:dyDescent="0.25">
      <c r="A12" t="s">
        <v>21</v>
      </c>
      <c r="B12" s="24" t="s">
        <v>20</v>
      </c>
      <c r="C12" s="19">
        <v>6</v>
      </c>
      <c r="D12" s="19">
        <v>19</v>
      </c>
      <c r="E12" s="16">
        <f>1/((SUM(C12*60,D12))/2000)</f>
        <v>5.2770448548812663</v>
      </c>
      <c r="F12" s="25"/>
      <c r="G12" s="21">
        <v>10</v>
      </c>
      <c r="H12" s="22">
        <v>28</v>
      </c>
      <c r="I12" s="16">
        <f>$F$5/(G12*60+H12)</f>
        <v>4.7770700636942678</v>
      </c>
      <c r="J12" s="16">
        <f>(I12/E12)*100</f>
        <v>90.525477707006374</v>
      </c>
      <c r="K12" s="16">
        <f>AVERAGE($J$6:$J$17)</f>
        <v>90.945663259485897</v>
      </c>
      <c r="L12" s="23">
        <f>(J12-K12)</f>
        <v>-0.42018555247952349</v>
      </c>
    </row>
    <row r="13" spans="1:12" x14ac:dyDescent="0.25">
      <c r="A13" t="s">
        <v>22</v>
      </c>
      <c r="B13" s="24" t="s">
        <v>23</v>
      </c>
      <c r="C13" s="19">
        <v>7</v>
      </c>
      <c r="D13" s="19">
        <v>15</v>
      </c>
      <c r="E13" s="16">
        <f>1/((SUM(C13*60,D13))/2000)</f>
        <v>4.5977011494252871</v>
      </c>
      <c r="F13" s="25"/>
      <c r="G13" s="21">
        <v>12</v>
      </c>
      <c r="H13" s="22">
        <v>2</v>
      </c>
      <c r="I13" s="16">
        <f>$F$5/(G13*60+H13)</f>
        <v>4.1551246537396125</v>
      </c>
      <c r="J13" s="16">
        <f>(I13/E13)*100</f>
        <v>90.37396121883657</v>
      </c>
      <c r="K13" s="16">
        <f>AVERAGE($J$6:$J$17)</f>
        <v>90.945663259485897</v>
      </c>
      <c r="L13" s="23">
        <f>(J13-K13)</f>
        <v>-0.57170204064932761</v>
      </c>
    </row>
    <row r="14" spans="1:12" x14ac:dyDescent="0.25">
      <c r="A14" t="s">
        <v>24</v>
      </c>
      <c r="B14" s="26" t="s">
        <v>25</v>
      </c>
      <c r="C14" s="27">
        <v>6</v>
      </c>
      <c r="D14" s="27">
        <v>8</v>
      </c>
      <c r="E14" s="28">
        <f>1/((SUM(C14*60,D14))/2000)</f>
        <v>5.4347826086956523</v>
      </c>
      <c r="F14" s="29"/>
      <c r="G14" s="30">
        <v>10</v>
      </c>
      <c r="H14" s="31">
        <v>11</v>
      </c>
      <c r="I14" s="28">
        <f>$F$5/(G14*60+H14)</f>
        <v>4.9099836333878883</v>
      </c>
      <c r="J14" s="28">
        <f>(I14/E14)*100</f>
        <v>90.343698854337134</v>
      </c>
      <c r="K14" s="16">
        <f>AVERAGE($J$6:$J$17)</f>
        <v>90.945663259485897</v>
      </c>
      <c r="L14" s="32">
        <f>(J14-K14)</f>
        <v>-0.60196440514876315</v>
      </c>
    </row>
    <row r="15" spans="1:12" x14ac:dyDescent="0.25">
      <c r="A15" t="s">
        <v>26</v>
      </c>
      <c r="B15" s="26" t="s">
        <v>13</v>
      </c>
      <c r="C15" s="19">
        <v>7</v>
      </c>
      <c r="D15" s="19">
        <v>40</v>
      </c>
      <c r="E15" s="16">
        <f>1/((SUM(C15*60,D15))/2000)</f>
        <v>4.3478260869565215</v>
      </c>
      <c r="F15" s="25"/>
      <c r="G15" s="21">
        <v>12</v>
      </c>
      <c r="H15" s="22">
        <v>44</v>
      </c>
      <c r="I15" s="16">
        <f>$F$5/(G15*60+H15)</f>
        <v>3.9267015706806281</v>
      </c>
      <c r="J15" s="16">
        <f>(I15/E15)*100</f>
        <v>90.314136125654457</v>
      </c>
      <c r="K15" s="16">
        <f>AVERAGE($J$6:$J$17)</f>
        <v>90.945663259485897</v>
      </c>
      <c r="L15" s="17">
        <f>(J15-K15)</f>
        <v>-0.63152713383144032</v>
      </c>
    </row>
    <row r="16" spans="1:12" x14ac:dyDescent="0.25">
      <c r="A16" t="s">
        <v>27</v>
      </c>
      <c r="B16" s="24" t="s">
        <v>28</v>
      </c>
      <c r="C16" s="19">
        <v>7</v>
      </c>
      <c r="D16" s="19">
        <v>36</v>
      </c>
      <c r="E16" s="16">
        <f>1/((SUM(C16*60,D16))/2000)</f>
        <v>4.3859649122807012</v>
      </c>
      <c r="F16" s="25"/>
      <c r="G16" s="21">
        <v>12</v>
      </c>
      <c r="H16" s="22">
        <v>48</v>
      </c>
      <c r="I16" s="16">
        <f>$F$5/(G16*60+H16)</f>
        <v>3.90625</v>
      </c>
      <c r="J16" s="16">
        <f>(I16/E16)*100</f>
        <v>89.062500000000014</v>
      </c>
      <c r="K16" s="16">
        <f>AVERAGE($J$6:$J$17)</f>
        <v>90.945663259485897</v>
      </c>
      <c r="L16" s="23">
        <f>(J16-K16)</f>
        <v>-1.8831632594858831</v>
      </c>
    </row>
    <row r="17" spans="1:12" x14ac:dyDescent="0.25">
      <c r="A17" t="s">
        <v>29</v>
      </c>
      <c r="B17" s="24" t="s">
        <v>30</v>
      </c>
      <c r="C17" s="19">
        <v>6</v>
      </c>
      <c r="D17" s="19">
        <v>8</v>
      </c>
      <c r="E17" s="16">
        <f>1/((SUM(C17*60,D17))/2000)</f>
        <v>5.4347826086956523</v>
      </c>
      <c r="F17" s="25"/>
      <c r="G17" s="21">
        <v>10</v>
      </c>
      <c r="H17" s="22">
        <v>44</v>
      </c>
      <c r="I17" s="16">
        <f>$F$5/(G17*60+H17)</f>
        <v>4.658385093167702</v>
      </c>
      <c r="J17" s="16">
        <f>(I17/E17)*100</f>
        <v>85.714285714285708</v>
      </c>
      <c r="K17" s="16">
        <f>AVERAGE($J$6:$J$17)</f>
        <v>90.945663259485897</v>
      </c>
      <c r="L17" s="23">
        <f>(J17-K17)</f>
        <v>-5.2313775452001892</v>
      </c>
    </row>
    <row r="20" spans="1:12" x14ac:dyDescent="0.25">
      <c r="A20" s="1" t="s">
        <v>31</v>
      </c>
      <c r="B20" s="1"/>
      <c r="C20" s="2" t="s">
        <v>2</v>
      </c>
      <c r="D20" s="2"/>
      <c r="E20" s="1"/>
      <c r="F20" s="3" t="s">
        <v>3</v>
      </c>
      <c r="G20" s="1"/>
      <c r="H20" s="1"/>
      <c r="I20" s="1"/>
      <c r="J20" s="4" t="s">
        <v>4</v>
      </c>
      <c r="K20" s="4" t="s">
        <v>5</v>
      </c>
      <c r="L20" s="5"/>
    </row>
    <row r="21" spans="1:12" x14ac:dyDescent="0.25">
      <c r="A21" s="1"/>
      <c r="B21" s="1" t="s">
        <v>6</v>
      </c>
      <c r="C21" s="6" t="s">
        <v>7</v>
      </c>
      <c r="D21" s="5" t="s">
        <v>8</v>
      </c>
      <c r="E21" s="1" t="s">
        <v>9</v>
      </c>
      <c r="F21" s="7">
        <v>3000</v>
      </c>
      <c r="G21" s="6" t="s">
        <v>7</v>
      </c>
      <c r="H21" s="5" t="s">
        <v>8</v>
      </c>
      <c r="I21" s="1" t="s">
        <v>9</v>
      </c>
      <c r="J21" s="4" t="s">
        <v>10</v>
      </c>
      <c r="K21" s="8" t="s">
        <v>10</v>
      </c>
      <c r="L21" s="9" t="s">
        <v>11</v>
      </c>
    </row>
    <row r="22" spans="1:12" x14ac:dyDescent="0.25">
      <c r="A22" t="s">
        <v>12</v>
      </c>
      <c r="B22" s="10" t="s">
        <v>13</v>
      </c>
      <c r="C22" s="11">
        <v>7</v>
      </c>
      <c r="D22" s="11">
        <v>40</v>
      </c>
      <c r="E22" s="12">
        <f>1/((SUM(C22*60,D22))/2000)</f>
        <v>4.3478260869565215</v>
      </c>
      <c r="F22" s="13"/>
      <c r="G22" s="14">
        <v>12</v>
      </c>
      <c r="H22" s="15">
        <v>44</v>
      </c>
      <c r="I22" s="12">
        <f>$F$5/(G22*60+H22)</f>
        <v>3.9267015706806281</v>
      </c>
      <c r="J22" s="12">
        <f>(I22/E22)*100</f>
        <v>90.314136125654457</v>
      </c>
      <c r="K22" s="16">
        <f>AVERAGE($J$22:$J$33)</f>
        <v>87.430554587869736</v>
      </c>
      <c r="L22" s="17">
        <f>(J22-K22)</f>
        <v>2.8835815377847211</v>
      </c>
    </row>
    <row r="23" spans="1:12" x14ac:dyDescent="0.25">
      <c r="A23" t="s">
        <v>16</v>
      </c>
      <c r="B23" s="24" t="s">
        <v>13</v>
      </c>
      <c r="C23" s="19">
        <v>7</v>
      </c>
      <c r="D23" s="19">
        <v>40</v>
      </c>
      <c r="E23" s="16">
        <f>1/((SUM(C23*60,D23))/2000)</f>
        <v>4.3478260869565215</v>
      </c>
      <c r="F23" s="25"/>
      <c r="G23" s="21">
        <v>12</v>
      </c>
      <c r="H23" s="22">
        <v>52</v>
      </c>
      <c r="I23" s="16">
        <f>$F$5/(G23*60+H23)</f>
        <v>3.8860103626943006</v>
      </c>
      <c r="J23" s="16">
        <f>(I23/E23)*100</f>
        <v>89.378238341968924</v>
      </c>
      <c r="K23" s="16">
        <f>AVERAGE($J$22:$J$33)</f>
        <v>87.430554587869736</v>
      </c>
      <c r="L23" s="23">
        <f>(J23-K23)</f>
        <v>1.947683754099188</v>
      </c>
    </row>
    <row r="24" spans="1:12" x14ac:dyDescent="0.25">
      <c r="A24" t="s">
        <v>14</v>
      </c>
      <c r="B24" s="18" t="s">
        <v>15</v>
      </c>
      <c r="C24" s="19">
        <v>7</v>
      </c>
      <c r="D24" s="19">
        <v>0</v>
      </c>
      <c r="E24" s="20">
        <f>1/((SUM(C24*60,D24))/2000)</f>
        <v>4.7619047619047619</v>
      </c>
      <c r="G24" s="21">
        <v>11</v>
      </c>
      <c r="H24" s="22">
        <v>51</v>
      </c>
      <c r="I24" s="20">
        <f>$F$5/(G24*60+H24)</f>
        <v>4.2194092827004219</v>
      </c>
      <c r="J24" s="20">
        <f>(I24/E24)*100</f>
        <v>88.607594936708864</v>
      </c>
      <c r="K24" s="16">
        <f>AVERAGE($J$22:$J$33)</f>
        <v>87.430554587869736</v>
      </c>
      <c r="L24" s="23">
        <f>(J24-K24)</f>
        <v>1.1770403488391281</v>
      </c>
    </row>
    <row r="25" spans="1:12" x14ac:dyDescent="0.25">
      <c r="A25" t="s">
        <v>27</v>
      </c>
      <c r="B25" s="24" t="s">
        <v>28</v>
      </c>
      <c r="C25" s="19">
        <v>7</v>
      </c>
      <c r="D25" s="19">
        <v>36</v>
      </c>
      <c r="E25" s="16">
        <f>1/((SUM(C25*60,D25))/2000)</f>
        <v>4.3859649122807012</v>
      </c>
      <c r="F25" s="25"/>
      <c r="G25" s="21">
        <v>12</v>
      </c>
      <c r="H25" s="22">
        <v>52</v>
      </c>
      <c r="I25" s="16">
        <f>$F$5/(G25*60+H25)</f>
        <v>3.8860103626943006</v>
      </c>
      <c r="J25" s="16">
        <f>(I25/E25)*100</f>
        <v>88.601036269430068</v>
      </c>
      <c r="K25" s="16">
        <f>AVERAGE($J$22:$J$33)</f>
        <v>87.430554587869736</v>
      </c>
      <c r="L25" s="23">
        <f>(J25-K25)</f>
        <v>1.1704816815603323</v>
      </c>
    </row>
    <row r="26" spans="1:12" x14ac:dyDescent="0.25">
      <c r="A26" t="s">
        <v>19</v>
      </c>
      <c r="B26" s="24" t="s">
        <v>20</v>
      </c>
      <c r="C26" s="19">
        <v>6</v>
      </c>
      <c r="D26" s="19">
        <v>19</v>
      </c>
      <c r="E26" s="20">
        <f>1/((SUM(C26*60,D26))/2000)</f>
        <v>5.2770448548812663</v>
      </c>
      <c r="G26" s="21">
        <v>10</v>
      </c>
      <c r="H26" s="22">
        <v>48</v>
      </c>
      <c r="I26" s="20">
        <f>$F$5/(G26*60+H26)</f>
        <v>4.6296296296296298</v>
      </c>
      <c r="J26" s="20">
        <f>(I26/E26)*100</f>
        <v>87.731481481481495</v>
      </c>
      <c r="K26" s="16">
        <f>AVERAGE($J$22:$J$33)</f>
        <v>87.430554587869736</v>
      </c>
      <c r="L26" s="23">
        <f>(J26-K26)</f>
        <v>0.30092689361175928</v>
      </c>
    </row>
    <row r="27" spans="1:12" x14ac:dyDescent="0.25">
      <c r="A27" s="1" t="s">
        <v>17</v>
      </c>
      <c r="B27" s="24" t="s">
        <v>18</v>
      </c>
      <c r="C27" s="19">
        <v>7</v>
      </c>
      <c r="D27" s="19">
        <v>53</v>
      </c>
      <c r="E27" s="16">
        <f>1/((SUM(C27*60,D27))/2000)</f>
        <v>4.2283298097251585</v>
      </c>
      <c r="F27" s="25"/>
      <c r="G27" s="21">
        <v>13</v>
      </c>
      <c r="H27" s="22">
        <v>35</v>
      </c>
      <c r="I27" s="16">
        <f>$F$5/(G27*60+H27)</f>
        <v>3.6809815950920246</v>
      </c>
      <c r="J27" s="16">
        <f>(I27/E27)*100</f>
        <v>87.055214723926383</v>
      </c>
      <c r="K27" s="16">
        <f>AVERAGE($J$22:$J$33)</f>
        <v>87.430554587869736</v>
      </c>
      <c r="L27" s="23">
        <f>(J27-K27)</f>
        <v>-0.37533986394335273</v>
      </c>
    </row>
    <row r="28" spans="1:12" x14ac:dyDescent="0.25">
      <c r="A28" t="s">
        <v>26</v>
      </c>
      <c r="B28" s="24" t="s">
        <v>13</v>
      </c>
      <c r="C28" s="19">
        <v>7</v>
      </c>
      <c r="D28" s="19">
        <v>40</v>
      </c>
      <c r="E28" s="16">
        <f>1/((SUM(C28*60,D28))/2000)</f>
        <v>4.3478260869565215</v>
      </c>
      <c r="F28" s="25"/>
      <c r="G28" s="21">
        <v>13</v>
      </c>
      <c r="H28" s="22">
        <v>14</v>
      </c>
      <c r="I28" s="16">
        <f>$F$5/(G28*60+H28)</f>
        <v>3.7783375314861463</v>
      </c>
      <c r="J28" s="16">
        <f>(I28/E28)*100</f>
        <v>86.901763224181366</v>
      </c>
      <c r="K28" s="16">
        <f>AVERAGE($J$22:$J$33)</f>
        <v>87.430554587869736</v>
      </c>
      <c r="L28" s="23">
        <f>(J28-K28)</f>
        <v>-0.5287913636883701</v>
      </c>
    </row>
    <row r="29" spans="1:12" x14ac:dyDescent="0.25">
      <c r="A29" t="s">
        <v>22</v>
      </c>
      <c r="B29" s="24" t="s">
        <v>23</v>
      </c>
      <c r="C29" s="19">
        <v>7</v>
      </c>
      <c r="D29" s="19">
        <v>15</v>
      </c>
      <c r="E29" s="16">
        <f>1/((SUM(C29*60,D29))/2000)</f>
        <v>4.5977011494252871</v>
      </c>
      <c r="F29" s="25"/>
      <c r="G29" s="21">
        <v>12</v>
      </c>
      <c r="H29" s="22">
        <v>31</v>
      </c>
      <c r="I29" s="16">
        <f>$F$5/(G29*60+H29)</f>
        <v>3.9946737683089215</v>
      </c>
      <c r="J29" s="16">
        <f>(I29/E29)*100</f>
        <v>86.884154460719046</v>
      </c>
      <c r="K29" s="16">
        <f>AVERAGE($J$22:$J$33)</f>
        <v>87.430554587869736</v>
      </c>
      <c r="L29" s="23">
        <f>(J29-K29)</f>
        <v>-0.5464001271506902</v>
      </c>
    </row>
    <row r="30" spans="1:12" x14ac:dyDescent="0.25">
      <c r="A30" t="s">
        <v>17</v>
      </c>
      <c r="B30" s="33" t="s">
        <v>15</v>
      </c>
      <c r="C30" s="27">
        <v>7</v>
      </c>
      <c r="D30" s="27">
        <v>0</v>
      </c>
      <c r="E30" s="34">
        <f>1/((SUM(C30*60,D30))/2000)</f>
        <v>4.7619047619047619</v>
      </c>
      <c r="F30" s="35"/>
      <c r="G30" s="30">
        <v>12</v>
      </c>
      <c r="H30" s="31">
        <v>7</v>
      </c>
      <c r="I30" s="34">
        <f>$F$5/(G30*60+H30)</f>
        <v>4.1265474552957357</v>
      </c>
      <c r="J30" s="34">
        <f>(I30/E30)*100</f>
        <v>86.657496561210451</v>
      </c>
      <c r="K30" s="16">
        <f>AVERAGE($J$22:$J$33)</f>
        <v>87.430554587869736</v>
      </c>
      <c r="L30" s="32">
        <f>(J30-K30)</f>
        <v>-0.77305802665928525</v>
      </c>
    </row>
    <row r="31" spans="1:12" x14ac:dyDescent="0.25">
      <c r="A31" t="s">
        <v>21</v>
      </c>
      <c r="B31" s="26" t="s">
        <v>20</v>
      </c>
      <c r="C31" s="19">
        <v>6</v>
      </c>
      <c r="D31" s="19">
        <v>19</v>
      </c>
      <c r="E31" s="16">
        <f>1/((SUM(C31*60,D31))/2000)</f>
        <v>5.2770448548812663</v>
      </c>
      <c r="F31" s="25"/>
      <c r="G31" s="21">
        <v>10</v>
      </c>
      <c r="H31" s="22">
        <v>58</v>
      </c>
      <c r="I31" s="16">
        <f>$F$5/(G31*60+H31)</f>
        <v>4.5592705167173255</v>
      </c>
      <c r="J31" s="16">
        <f>(I31/E31)*100</f>
        <v>86.398176291793334</v>
      </c>
      <c r="K31" s="16">
        <f>AVERAGE($J$22:$J$33)</f>
        <v>87.430554587869736</v>
      </c>
      <c r="L31" s="17">
        <f>(J31-K31)</f>
        <v>-1.0323782960764021</v>
      </c>
    </row>
    <row r="32" spans="1:12" x14ac:dyDescent="0.25">
      <c r="A32" t="s">
        <v>24</v>
      </c>
      <c r="B32" s="24" t="s">
        <v>25</v>
      </c>
      <c r="C32" s="19">
        <v>6</v>
      </c>
      <c r="D32" s="19">
        <v>8</v>
      </c>
      <c r="E32" s="16">
        <f>1/((SUM(C32*60,D32))/2000)</f>
        <v>5.4347826086956523</v>
      </c>
      <c r="F32" s="25"/>
      <c r="G32" s="21">
        <v>10</v>
      </c>
      <c r="H32" s="22">
        <v>44</v>
      </c>
      <c r="I32" s="16">
        <f>$F$5/(G32*60+H32)</f>
        <v>4.658385093167702</v>
      </c>
      <c r="J32" s="16">
        <f>(I32/E32)*100</f>
        <v>85.714285714285708</v>
      </c>
      <c r="K32" s="16">
        <f>AVERAGE($J$22:$J$33)</f>
        <v>87.430554587869736</v>
      </c>
      <c r="L32" s="23">
        <f>(J32-K32)</f>
        <v>-1.7162688735840277</v>
      </c>
    </row>
    <row r="33" spans="1:12" x14ac:dyDescent="0.25">
      <c r="A33" t="s">
        <v>29</v>
      </c>
      <c r="B33" s="24" t="s">
        <v>30</v>
      </c>
      <c r="C33" s="19">
        <v>6</v>
      </c>
      <c r="D33" s="19">
        <v>8</v>
      </c>
      <c r="E33" s="16">
        <f>1/((SUM(C33*60,D33))/2000)</f>
        <v>5.4347826086956523</v>
      </c>
      <c r="F33" s="25"/>
      <c r="G33" s="21">
        <v>10</v>
      </c>
      <c r="H33" s="22">
        <v>50</v>
      </c>
      <c r="I33" s="16">
        <f>$F$5/(G33*60+H33)</f>
        <v>4.615384615384615</v>
      </c>
      <c r="J33" s="16">
        <f>(I33/E33)*100</f>
        <v>84.923076923076906</v>
      </c>
      <c r="K33" s="16">
        <f>AVERAGE($J$22:$J$33)</f>
        <v>87.430554587869736</v>
      </c>
      <c r="L33" s="23">
        <f>(J33-K33)</f>
        <v>-2.5074776647928303</v>
      </c>
    </row>
  </sheetData>
  <mergeCells count="2">
    <mergeCell ref="C4:D4"/>
    <mergeCell ref="C20:D2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21" sqref="D21"/>
    </sheetView>
  </sheetViews>
  <sheetFormatPr defaultRowHeight="15" x14ac:dyDescent="0.25"/>
  <cols>
    <col min="1" max="1" width="30" bestFit="1" customWidth="1"/>
    <col min="2" max="2" width="12.7109375" bestFit="1" customWidth="1"/>
    <col min="4" max="5" width="10.5703125" bestFit="1" customWidth="1"/>
    <col min="6" max="6" width="14.5703125" bestFit="1" customWidth="1"/>
    <col min="7" max="7" width="15.5703125" bestFit="1" customWidth="1"/>
  </cols>
  <sheetData>
    <row r="1" spans="1:7" ht="21" x14ac:dyDescent="0.35">
      <c r="A1" s="36" t="s">
        <v>32</v>
      </c>
      <c r="B1" s="36" t="s">
        <v>33</v>
      </c>
      <c r="D1" s="38" t="s">
        <v>40</v>
      </c>
      <c r="E1" s="38" t="s">
        <v>41</v>
      </c>
      <c r="F1" s="38" t="s">
        <v>42</v>
      </c>
      <c r="G1" s="38" t="s">
        <v>43</v>
      </c>
    </row>
    <row r="2" spans="1:7" ht="21" x14ac:dyDescent="0.35">
      <c r="A2" s="37" t="s">
        <v>22</v>
      </c>
      <c r="B2" s="37" t="s">
        <v>34</v>
      </c>
      <c r="D2" s="38">
        <v>8.3564814814814873E-3</v>
      </c>
      <c r="E2" s="38">
        <v>8.692129629629633E-3</v>
      </c>
      <c r="F2" s="38">
        <v>3.3564814814814568E-4</v>
      </c>
      <c r="G2" s="38">
        <v>8.5243055555555593E-3</v>
      </c>
    </row>
    <row r="3" spans="1:7" ht="21" x14ac:dyDescent="0.35">
      <c r="A3" s="37" t="s">
        <v>27</v>
      </c>
      <c r="B3" s="37" t="s">
        <v>34</v>
      </c>
      <c r="D3" s="38">
        <v>8.8888888888888889E-3</v>
      </c>
      <c r="E3" s="38">
        <v>8.9351851851851849E-3</v>
      </c>
      <c r="F3" s="38">
        <v>4.6296296296296016E-5</v>
      </c>
      <c r="G3" s="38">
        <v>8.9120370370370378E-3</v>
      </c>
    </row>
    <row r="4" spans="1:7" ht="21" x14ac:dyDescent="0.35">
      <c r="A4" s="37" t="s">
        <v>12</v>
      </c>
      <c r="B4" s="37" t="s">
        <v>35</v>
      </c>
      <c r="D4" s="38">
        <v>8.4837962962962983E-3</v>
      </c>
      <c r="E4" s="38">
        <v>8.8425925925925963E-3</v>
      </c>
      <c r="F4" s="38">
        <v>3.5879629629629803E-4</v>
      </c>
      <c r="G4" s="38">
        <v>8.6631944444444473E-3</v>
      </c>
    </row>
    <row r="5" spans="1:7" ht="21" x14ac:dyDescent="0.35">
      <c r="A5" s="37" t="s">
        <v>16</v>
      </c>
      <c r="B5" s="37" t="s">
        <v>35</v>
      </c>
      <c r="D5" s="38">
        <v>8.6342592592592582E-3</v>
      </c>
      <c r="E5" s="38">
        <v>8.9351851851851849E-3</v>
      </c>
      <c r="F5" s="38">
        <v>3.0092592592592671E-4</v>
      </c>
      <c r="G5" s="38">
        <v>8.7847222222222215E-3</v>
      </c>
    </row>
    <row r="6" spans="1:7" ht="21" x14ac:dyDescent="0.35">
      <c r="A6" s="37" t="s">
        <v>26</v>
      </c>
      <c r="B6" s="37" t="s">
        <v>35</v>
      </c>
      <c r="D6" s="38">
        <v>8.8425925925925929E-3</v>
      </c>
      <c r="E6" s="38">
        <v>9.1898148148148104E-3</v>
      </c>
      <c r="F6" s="38">
        <v>3.4722222222221752E-4</v>
      </c>
      <c r="G6" s="38">
        <v>9.0162037037037016E-3</v>
      </c>
    </row>
    <row r="7" spans="1:7" ht="21" x14ac:dyDescent="0.35">
      <c r="A7" s="37" t="s">
        <v>17</v>
      </c>
      <c r="B7" s="37" t="s">
        <v>36</v>
      </c>
      <c r="D7" s="38">
        <v>8.8888888888888871E-3</v>
      </c>
      <c r="E7" s="38">
        <v>9.4328703703703692E-3</v>
      </c>
      <c r="F7" s="38">
        <v>5.4398148148148209E-4</v>
      </c>
      <c r="G7" s="38">
        <v>9.1608796296296282E-3</v>
      </c>
    </row>
    <row r="8" spans="1:7" ht="21" x14ac:dyDescent="0.35">
      <c r="A8" s="37" t="s">
        <v>24</v>
      </c>
      <c r="B8" s="37" t="s">
        <v>37</v>
      </c>
      <c r="D8" s="38">
        <v>7.0717592592592603E-3</v>
      </c>
      <c r="E8" s="38">
        <v>7.4537037037036985E-3</v>
      </c>
      <c r="F8" s="38">
        <v>3.8194444444443823E-4</v>
      </c>
      <c r="G8" s="38">
        <v>7.2627314814814794E-3</v>
      </c>
    </row>
    <row r="9" spans="1:7" ht="21" x14ac:dyDescent="0.35">
      <c r="A9" s="37" t="s">
        <v>29</v>
      </c>
      <c r="B9" s="37" t="s">
        <v>37</v>
      </c>
      <c r="D9" s="38">
        <v>7.4537037037037054E-3</v>
      </c>
      <c r="E9" s="38">
        <v>7.5231481481481469E-3</v>
      </c>
      <c r="F9" s="38">
        <v>6.9444444444441422E-5</v>
      </c>
      <c r="G9" s="38">
        <v>7.4884259259259262E-3</v>
      </c>
    </row>
    <row r="10" spans="1:7" ht="21" x14ac:dyDescent="0.35">
      <c r="A10" s="37" t="s">
        <v>21</v>
      </c>
      <c r="B10" s="37" t="s">
        <v>37</v>
      </c>
      <c r="D10" s="38">
        <v>7.2685185185185179E-3</v>
      </c>
      <c r="E10" s="38">
        <v>7.6157407407407424E-3</v>
      </c>
      <c r="F10" s="38">
        <v>3.4722222222222446E-4</v>
      </c>
      <c r="G10" s="38">
        <v>7.4421296296296301E-3</v>
      </c>
    </row>
    <row r="11" spans="1:7" ht="21" x14ac:dyDescent="0.35">
      <c r="A11" s="37" t="s">
        <v>19</v>
      </c>
      <c r="B11" s="37" t="s">
        <v>37</v>
      </c>
      <c r="D11" s="38">
        <v>7.2222222222222202E-3</v>
      </c>
      <c r="E11" s="38">
        <v>7.4999999999999997E-3</v>
      </c>
      <c r="F11" s="38">
        <v>2.7777777777777957E-4</v>
      </c>
      <c r="G11" s="38">
        <v>7.3611111111111099E-3</v>
      </c>
    </row>
    <row r="12" spans="1:7" ht="21" x14ac:dyDescent="0.35">
      <c r="A12" s="37" t="s">
        <v>38</v>
      </c>
      <c r="B12" s="37" t="s">
        <v>37</v>
      </c>
      <c r="D12" s="38">
        <v>7.6504629629629631E-3</v>
      </c>
      <c r="E12" s="38">
        <v>7.9282407407407426E-3</v>
      </c>
      <c r="F12" s="38">
        <v>2.7777777777777957E-4</v>
      </c>
      <c r="G12" s="38">
        <v>7.7893518518518529E-3</v>
      </c>
    </row>
    <row r="13" spans="1:7" ht="21" x14ac:dyDescent="0.35">
      <c r="A13" s="37" t="s">
        <v>17</v>
      </c>
      <c r="B13" s="37" t="s">
        <v>37</v>
      </c>
      <c r="D13" s="38">
        <v>7.9513888888888898E-3</v>
      </c>
      <c r="E13" s="38">
        <v>8.4143518518518395E-3</v>
      </c>
      <c r="F13" s="38">
        <v>4.6296296296294975E-4</v>
      </c>
      <c r="G13" s="38">
        <v>8.1828703703703647E-3</v>
      </c>
    </row>
    <row r="14" spans="1:7" ht="21" x14ac:dyDescent="0.35">
      <c r="A14" s="37" t="s">
        <v>14</v>
      </c>
      <c r="B14" s="37" t="s">
        <v>37</v>
      </c>
      <c r="D14" s="38">
        <v>7.824074074074077E-3</v>
      </c>
      <c r="E14" s="38">
        <v>8.2291666666666624E-3</v>
      </c>
      <c r="F14" s="38">
        <v>4.0509259259258537E-4</v>
      </c>
      <c r="G14" s="38">
        <v>8.0266203703703697E-3</v>
      </c>
    </row>
    <row r="15" spans="1:7" ht="21" x14ac:dyDescent="0.35">
      <c r="A15" s="37" t="s">
        <v>39</v>
      </c>
      <c r="B15" s="37" t="s">
        <v>37</v>
      </c>
      <c r="D15" s="38">
        <v>8.4490740740740707E-3</v>
      </c>
      <c r="E15" s="38">
        <v>8.877314814814817E-3</v>
      </c>
      <c r="F15" s="38">
        <v>4.2824074074074639E-4</v>
      </c>
      <c r="G15" s="38">
        <v>8.6631944444444439E-3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Trial resultaten</vt:lpstr>
      <vt:lpstr>Tijden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2016-02-14T16:55:15Z</cp:lastPrinted>
  <dcterms:created xsi:type="dcterms:W3CDTF">2016-02-14T16:28:30Z</dcterms:created>
  <dcterms:modified xsi:type="dcterms:W3CDTF">2016-02-15T12:46:20Z</dcterms:modified>
</cp:coreProperties>
</file>