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5-2016 Albert\Traika Bosbaan\"/>
    </mc:Choice>
  </mc:AlternateContent>
  <bookViews>
    <workbookView xWindow="0" yWindow="0" windowWidth="19200" windowHeight="125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1" l="1"/>
  <c r="E34" i="1"/>
  <c r="J34" i="1" s="1"/>
  <c r="I33" i="1"/>
  <c r="J33" i="1" s="1"/>
  <c r="E33" i="1"/>
  <c r="I32" i="1"/>
  <c r="E32" i="1"/>
  <c r="J32" i="1" s="1"/>
  <c r="I31" i="1"/>
  <c r="J31" i="1" s="1"/>
  <c r="E31" i="1"/>
  <c r="I30" i="1"/>
  <c r="E30" i="1"/>
  <c r="J30" i="1" s="1"/>
  <c r="I29" i="1"/>
  <c r="J29" i="1" s="1"/>
  <c r="E29" i="1"/>
  <c r="I28" i="1"/>
  <c r="E28" i="1"/>
  <c r="J28" i="1" s="1"/>
  <c r="I27" i="1"/>
  <c r="J27" i="1" s="1"/>
  <c r="E27" i="1"/>
  <c r="I26" i="1"/>
  <c r="E26" i="1"/>
  <c r="J26" i="1" s="1"/>
  <c r="I25" i="1"/>
  <c r="J25" i="1" s="1"/>
  <c r="E25" i="1"/>
  <c r="I24" i="1"/>
  <c r="E24" i="1"/>
  <c r="J24" i="1" s="1"/>
  <c r="I23" i="1"/>
  <c r="J23" i="1" s="1"/>
  <c r="E23" i="1"/>
  <c r="I22" i="1"/>
  <c r="E22" i="1"/>
  <c r="J22" i="1" s="1"/>
  <c r="I18" i="1"/>
  <c r="J18" i="1" s="1"/>
  <c r="E18" i="1"/>
  <c r="I17" i="1"/>
  <c r="E17" i="1"/>
  <c r="J17" i="1" s="1"/>
  <c r="I16" i="1"/>
  <c r="J16" i="1" s="1"/>
  <c r="E16" i="1"/>
  <c r="I15" i="1"/>
  <c r="E15" i="1"/>
  <c r="J15" i="1" s="1"/>
  <c r="I14" i="1"/>
  <c r="J14" i="1" s="1"/>
  <c r="E14" i="1"/>
  <c r="I13" i="1"/>
  <c r="E13" i="1"/>
  <c r="J13" i="1" s="1"/>
  <c r="I12" i="1"/>
  <c r="J12" i="1" s="1"/>
  <c r="E12" i="1"/>
  <c r="I11" i="1"/>
  <c r="E11" i="1"/>
  <c r="J11" i="1" s="1"/>
  <c r="I10" i="1"/>
  <c r="J10" i="1" s="1"/>
  <c r="E10" i="1"/>
  <c r="I9" i="1"/>
  <c r="E9" i="1"/>
  <c r="J9" i="1" s="1"/>
  <c r="I8" i="1"/>
  <c r="J8" i="1" s="1"/>
  <c r="E8" i="1"/>
  <c r="I7" i="1"/>
  <c r="E7" i="1"/>
  <c r="J7" i="1" s="1"/>
  <c r="I6" i="1"/>
  <c r="J6" i="1" s="1"/>
  <c r="E6" i="1"/>
  <c r="K17" i="1" l="1"/>
  <c r="L17" i="1" s="1"/>
  <c r="K15" i="1"/>
  <c r="K13" i="1"/>
  <c r="L13" i="1" s="1"/>
  <c r="K11" i="1"/>
  <c r="K9" i="1"/>
  <c r="L9" i="1" s="1"/>
  <c r="K7" i="1"/>
  <c r="L6" i="1"/>
  <c r="K18" i="1"/>
  <c r="K16" i="1"/>
  <c r="K14" i="1"/>
  <c r="K12" i="1"/>
  <c r="K10" i="1"/>
  <c r="K8" i="1"/>
  <c r="K6" i="1"/>
  <c r="L8" i="1"/>
  <c r="L10" i="1"/>
  <c r="L12" i="1"/>
  <c r="L14" i="1"/>
  <c r="L16" i="1"/>
  <c r="L18" i="1"/>
  <c r="L7" i="1"/>
  <c r="L11" i="1"/>
  <c r="L15" i="1"/>
  <c r="K34" i="1"/>
  <c r="L34" i="1" s="1"/>
  <c r="K32" i="1"/>
  <c r="K30" i="1"/>
  <c r="L30" i="1" s="1"/>
  <c r="K28" i="1"/>
  <c r="K26" i="1"/>
  <c r="L26" i="1" s="1"/>
  <c r="K24" i="1"/>
  <c r="K22" i="1"/>
  <c r="L22" i="1" s="1"/>
  <c r="K33" i="1"/>
  <c r="L33" i="1" s="1"/>
  <c r="K31" i="1"/>
  <c r="L31" i="1" s="1"/>
  <c r="K29" i="1"/>
  <c r="L29" i="1" s="1"/>
  <c r="K27" i="1"/>
  <c r="L27" i="1" s="1"/>
  <c r="K25" i="1"/>
  <c r="L25" i="1" s="1"/>
  <c r="K23" i="1"/>
  <c r="L23" i="1" s="1"/>
  <c r="L24" i="1"/>
  <c r="L28" i="1"/>
  <c r="L32" i="1"/>
</calcChain>
</file>

<file path=xl/sharedStrings.xml><?xml version="1.0" encoding="utf-8"?>
<sst xmlns="http://schemas.openxmlformats.org/spreadsheetml/2006/main" count="82" uniqueCount="35">
  <si>
    <t>Bosbaan rex 3 april 2016</t>
  </si>
  <si>
    <t>1500m en 1000m vanuit vaste start (startlijn Bosbaan)</t>
  </si>
  <si>
    <t>RICHTTIJD</t>
  </si>
  <si>
    <t>Afstand</t>
  </si>
  <si>
    <t>indiv.</t>
  </si>
  <si>
    <t>gem.</t>
  </si>
  <si>
    <t>Veld</t>
  </si>
  <si>
    <t>MIN</t>
  </si>
  <si>
    <t>SEC</t>
  </si>
  <si>
    <t>m/s</t>
  </si>
  <si>
    <t>perc.</t>
  </si>
  <si>
    <t>verschil</t>
  </si>
  <si>
    <t>Gyas EJL8</t>
  </si>
  <si>
    <t>LB8+</t>
  </si>
  <si>
    <t>Gyas EJD8</t>
  </si>
  <si>
    <t>DB8+</t>
  </si>
  <si>
    <t>Gyas EJZ 8</t>
  </si>
  <si>
    <t xml:space="preserve">B8+ </t>
  </si>
  <si>
    <t>Okeanos MGL2-</t>
  </si>
  <si>
    <t>LN2-</t>
  </si>
  <si>
    <t>Gyas EJD4+</t>
  </si>
  <si>
    <t>DB4+</t>
  </si>
  <si>
    <t>Okeanos MGZ 2-</t>
  </si>
  <si>
    <t>N2-</t>
  </si>
  <si>
    <t>Skoll EJL8</t>
  </si>
  <si>
    <t>Skoll EJZ8</t>
  </si>
  <si>
    <t>Phocas EJL8</t>
  </si>
  <si>
    <t>Gyas EJLD 2x</t>
  </si>
  <si>
    <t>Okeanos EJL8</t>
  </si>
  <si>
    <t>Gyas EJLD4*</t>
  </si>
  <si>
    <t>LDEj4*</t>
  </si>
  <si>
    <t>Okeanos EJZ4+</t>
  </si>
  <si>
    <t>B4+</t>
  </si>
  <si>
    <t>Phocas EJD4</t>
  </si>
  <si>
    <t>Phocas EJD8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</si>
</sst>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62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u/>
      <sz val="10"/>
      <name val="Arial"/>
      <family val="2"/>
    </font>
    <font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1"/>
        <bgColor indexed="64"/>
      </patternFill>
    </fill>
    <fill>
      <patternFill patternType="solid">
        <fgColor indexed="57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2" xfId="1" applyNumberFormat="1" applyFont="1" applyBorder="1" applyAlignment="1"/>
    <xf numFmtId="1" fontId="5" fillId="2" borderId="2" xfId="0" applyNumberFormat="1" applyFont="1" applyFill="1" applyBorder="1"/>
    <xf numFmtId="2" fontId="0" fillId="0" borderId="2" xfId="0" applyNumberFormat="1" applyBorder="1"/>
    <xf numFmtId="21" fontId="6" fillId="0" borderId="2" xfId="2" applyNumberFormat="1" applyFont="1" applyBorder="1" applyAlignment="1">
      <alignment horizontal="right"/>
    </xf>
    <xf numFmtId="0" fontId="5" fillId="3" borderId="2" xfId="0" applyFont="1" applyFill="1" applyBorder="1"/>
    <xf numFmtId="1" fontId="5" fillId="3" borderId="2" xfId="0" applyNumberFormat="1" applyFont="1" applyFill="1" applyBorder="1"/>
    <xf numFmtId="2" fontId="0" fillId="0" borderId="0" xfId="0" applyNumberFormat="1" applyBorder="1"/>
    <xf numFmtId="2" fontId="4" fillId="0" borderId="3" xfId="0" applyNumberFormat="1" applyFont="1" applyBorder="1"/>
    <xf numFmtId="0" fontId="2" fillId="0" borderId="0" xfId="1" applyNumberFormat="1" applyFont="1" applyFill="1" applyBorder="1" applyAlignment="1"/>
    <xf numFmtId="1" fontId="5" fillId="2" borderId="0" xfId="0" applyNumberFormat="1" applyFont="1" applyFill="1" applyBorder="1"/>
    <xf numFmtId="2" fontId="0" fillId="0" borderId="0" xfId="0" applyNumberFormat="1" applyFill="1" applyBorder="1"/>
    <xf numFmtId="0" fontId="5" fillId="3" borderId="0" xfId="0" applyFont="1" applyFill="1" applyBorder="1"/>
    <xf numFmtId="1" fontId="5" fillId="3" borderId="0" xfId="0" applyNumberFormat="1" applyFont="1" applyFill="1" applyBorder="1"/>
    <xf numFmtId="2" fontId="4" fillId="0" borderId="4" xfId="0" applyNumberFormat="1" applyFont="1" applyBorder="1"/>
    <xf numFmtId="0" fontId="2" fillId="0" borderId="0" xfId="1" applyNumberFormat="1" applyFont="1" applyBorder="1" applyAlignment="1"/>
    <xf numFmtId="21" fontId="6" fillId="0" borderId="0" xfId="2" applyNumberFormat="1" applyFont="1" applyBorder="1" applyAlignment="1">
      <alignment horizontal="right"/>
    </xf>
    <xf numFmtId="0" fontId="7" fillId="0" borderId="0" xfId="0" applyFont="1"/>
    <xf numFmtId="0" fontId="8" fillId="0" borderId="0" xfId="0" applyFont="1"/>
    <xf numFmtId="2" fontId="0" fillId="0" borderId="1" xfId="0" applyNumberFormat="1" applyBorder="1"/>
    <xf numFmtId="21" fontId="6" fillId="0" borderId="1" xfId="2" applyNumberFormat="1" applyFont="1" applyBorder="1" applyAlignment="1">
      <alignment horizontal="right"/>
    </xf>
    <xf numFmtId="0" fontId="5" fillId="3" borderId="1" xfId="0" applyFont="1" applyFill="1" applyBorder="1"/>
    <xf numFmtId="1" fontId="5" fillId="3" borderId="1" xfId="0" applyNumberFormat="1" applyFont="1" applyFill="1" applyBorder="1"/>
    <xf numFmtId="2" fontId="4" fillId="0" borderId="5" xfId="0" applyNumberFormat="1" applyFont="1" applyBorder="1"/>
    <xf numFmtId="0" fontId="0" fillId="0" borderId="0" xfId="0" applyBorder="1"/>
  </cellXfs>
  <cellStyles count="3">
    <cellStyle name="Normal" xfId="0" builtinId="0"/>
    <cellStyle name="Normal 2" xfId="2"/>
    <cellStyle name="Standa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workbookViewId="0">
      <selection activeCell="O15" sqref="O15"/>
    </sheetView>
  </sheetViews>
  <sheetFormatPr defaultRowHeight="15" x14ac:dyDescent="0.25"/>
  <sheetData>
    <row r="1" spans="1:12" x14ac:dyDescent="0.25">
      <c r="A1" s="1" t="s">
        <v>0</v>
      </c>
    </row>
    <row r="2" spans="1:12" x14ac:dyDescent="0.25">
      <c r="A2" s="1" t="s">
        <v>1</v>
      </c>
    </row>
    <row r="4" spans="1:12" x14ac:dyDescent="0.25">
      <c r="A4" s="1">
        <v>1500</v>
      </c>
      <c r="B4" s="1"/>
      <c r="C4" s="2" t="s">
        <v>2</v>
      </c>
      <c r="D4" s="2"/>
      <c r="E4" s="1"/>
      <c r="F4" s="3" t="s">
        <v>3</v>
      </c>
      <c r="G4" s="1"/>
      <c r="H4" s="1"/>
      <c r="I4" s="1"/>
      <c r="J4" s="4" t="s">
        <v>4</v>
      </c>
      <c r="K4" s="4" t="s">
        <v>5</v>
      </c>
      <c r="L4" s="5"/>
    </row>
    <row r="5" spans="1:12" x14ac:dyDescent="0.25">
      <c r="A5" s="1"/>
      <c r="B5" s="1" t="s">
        <v>6</v>
      </c>
      <c r="C5" s="6" t="s">
        <v>7</v>
      </c>
      <c r="D5" s="5" t="s">
        <v>8</v>
      </c>
      <c r="E5" s="1" t="s">
        <v>9</v>
      </c>
      <c r="F5" s="7">
        <v>1500</v>
      </c>
      <c r="G5" s="6" t="s">
        <v>7</v>
      </c>
      <c r="H5" s="5" t="s">
        <v>8</v>
      </c>
      <c r="I5" s="1" t="s">
        <v>9</v>
      </c>
      <c r="J5" s="4" t="s">
        <v>10</v>
      </c>
      <c r="K5" s="8" t="s">
        <v>10</v>
      </c>
      <c r="L5" s="9" t="s">
        <v>11</v>
      </c>
    </row>
    <row r="6" spans="1:12" x14ac:dyDescent="0.25">
      <c r="A6" s="1" t="s">
        <v>12</v>
      </c>
      <c r="B6" s="10" t="s">
        <v>13</v>
      </c>
      <c r="C6" s="11">
        <v>6</v>
      </c>
      <c r="D6" s="11">
        <v>19</v>
      </c>
      <c r="E6" s="12">
        <f t="shared" ref="E6:E18" si="0">1/((SUM(C6*60,D6))/2000)</f>
        <v>5.2770448548812663</v>
      </c>
      <c r="F6" s="13"/>
      <c r="G6" s="14">
        <v>4</v>
      </c>
      <c r="H6" s="15">
        <v>32</v>
      </c>
      <c r="I6" s="12">
        <f t="shared" ref="I6:I18" si="1">$F$5/(G6*60+H6)</f>
        <v>5.5147058823529411</v>
      </c>
      <c r="J6" s="12">
        <f t="shared" ref="J6:J18" si="2">(I6/E6)*100</f>
        <v>104.50367647058825</v>
      </c>
      <c r="K6" s="16">
        <f t="shared" ref="K6:K18" si="3">AVERAGE($J$6:$J$18)</f>
        <v>100.81644499095606</v>
      </c>
      <c r="L6" s="17">
        <f t="shared" ref="L6:L18" si="4">(J6-K6)</f>
        <v>3.6872314796321888</v>
      </c>
    </row>
    <row r="7" spans="1:12" x14ac:dyDescent="0.25">
      <c r="A7" s="1" t="s">
        <v>14</v>
      </c>
      <c r="B7" s="18" t="s">
        <v>15</v>
      </c>
      <c r="C7" s="19">
        <v>7</v>
      </c>
      <c r="D7" s="19">
        <v>0</v>
      </c>
      <c r="E7" s="20">
        <f t="shared" si="0"/>
        <v>4.7619047619047619</v>
      </c>
      <c r="G7" s="21">
        <v>5</v>
      </c>
      <c r="H7" s="22">
        <v>4</v>
      </c>
      <c r="I7" s="20">
        <f t="shared" si="1"/>
        <v>4.9342105263157894</v>
      </c>
      <c r="J7" s="20">
        <f t="shared" si="2"/>
        <v>103.61842105263158</v>
      </c>
      <c r="K7" s="16">
        <f t="shared" si="3"/>
        <v>100.81644499095606</v>
      </c>
      <c r="L7" s="23">
        <f t="shared" si="4"/>
        <v>2.8019760616755178</v>
      </c>
    </row>
    <row r="8" spans="1:12" x14ac:dyDescent="0.25">
      <c r="A8" s="1" t="s">
        <v>16</v>
      </c>
      <c r="B8" s="24" t="s">
        <v>17</v>
      </c>
      <c r="C8" s="19">
        <v>6</v>
      </c>
      <c r="D8" s="19">
        <v>8</v>
      </c>
      <c r="E8" s="16">
        <f t="shared" si="0"/>
        <v>5.4347826086956523</v>
      </c>
      <c r="F8" s="25"/>
      <c r="G8" s="21">
        <v>4</v>
      </c>
      <c r="H8" s="22">
        <v>27</v>
      </c>
      <c r="I8" s="16">
        <f t="shared" si="1"/>
        <v>5.617977528089888</v>
      </c>
      <c r="J8" s="16">
        <f t="shared" si="2"/>
        <v>103.37078651685394</v>
      </c>
      <c r="K8" s="16">
        <f t="shared" si="3"/>
        <v>100.81644499095606</v>
      </c>
      <c r="L8" s="23">
        <f t="shared" si="4"/>
        <v>2.5543415258978825</v>
      </c>
    </row>
    <row r="9" spans="1:12" x14ac:dyDescent="0.25">
      <c r="A9" s="26" t="s">
        <v>18</v>
      </c>
      <c r="B9" s="24" t="s">
        <v>19</v>
      </c>
      <c r="C9" s="19">
        <v>7</v>
      </c>
      <c r="D9" s="19">
        <v>27</v>
      </c>
      <c r="E9" s="20">
        <f t="shared" si="0"/>
        <v>4.4742729306487696</v>
      </c>
      <c r="G9" s="21">
        <v>5</v>
      </c>
      <c r="H9" s="22">
        <v>29</v>
      </c>
      <c r="I9" s="20">
        <f t="shared" si="1"/>
        <v>4.5592705167173255</v>
      </c>
      <c r="J9" s="20">
        <f t="shared" si="2"/>
        <v>101.89969604863222</v>
      </c>
      <c r="K9" s="16">
        <f t="shared" si="3"/>
        <v>100.81644499095606</v>
      </c>
      <c r="L9" s="23">
        <f t="shared" si="4"/>
        <v>1.0832510576761649</v>
      </c>
    </row>
    <row r="10" spans="1:12" x14ac:dyDescent="0.25">
      <c r="A10" s="1" t="s">
        <v>20</v>
      </c>
      <c r="B10" s="24" t="s">
        <v>21</v>
      </c>
      <c r="C10" s="19">
        <v>7</v>
      </c>
      <c r="D10" s="19">
        <v>53</v>
      </c>
      <c r="E10" s="16">
        <f t="shared" si="0"/>
        <v>4.2283298097251585</v>
      </c>
      <c r="F10" s="25"/>
      <c r="G10" s="21">
        <v>5</v>
      </c>
      <c r="H10" s="22">
        <v>49</v>
      </c>
      <c r="I10" s="16">
        <f t="shared" si="1"/>
        <v>4.2979942693409745</v>
      </c>
      <c r="J10" s="16">
        <f t="shared" si="2"/>
        <v>101.64756446991406</v>
      </c>
      <c r="K10" s="16">
        <f t="shared" si="3"/>
        <v>100.81644499095606</v>
      </c>
      <c r="L10" s="23">
        <f t="shared" si="4"/>
        <v>0.83111947895800142</v>
      </c>
    </row>
    <row r="11" spans="1:12" x14ac:dyDescent="0.25">
      <c r="A11" s="26" t="s">
        <v>22</v>
      </c>
      <c r="B11" s="24" t="s">
        <v>23</v>
      </c>
      <c r="C11" s="19">
        <v>7</v>
      </c>
      <c r="D11" s="19">
        <v>20</v>
      </c>
      <c r="E11" s="16">
        <f t="shared" si="0"/>
        <v>4.5454545454545459</v>
      </c>
      <c r="F11" s="25"/>
      <c r="G11" s="21">
        <v>5</v>
      </c>
      <c r="H11" s="22">
        <v>27</v>
      </c>
      <c r="I11" s="16">
        <f t="shared" si="1"/>
        <v>4.5871559633027523</v>
      </c>
      <c r="J11" s="16">
        <f t="shared" si="2"/>
        <v>100.91743119266054</v>
      </c>
      <c r="K11" s="16">
        <f t="shared" si="3"/>
        <v>100.81644499095606</v>
      </c>
      <c r="L11" s="23">
        <f t="shared" si="4"/>
        <v>0.10098620170448669</v>
      </c>
    </row>
    <row r="12" spans="1:12" x14ac:dyDescent="0.25">
      <c r="A12" s="5" t="s">
        <v>24</v>
      </c>
      <c r="B12" s="24" t="s">
        <v>13</v>
      </c>
      <c r="C12" s="19">
        <v>6</v>
      </c>
      <c r="D12" s="19">
        <v>19</v>
      </c>
      <c r="E12" s="16">
        <f t="shared" si="0"/>
        <v>5.2770448548812663</v>
      </c>
      <c r="F12" s="25"/>
      <c r="G12" s="21">
        <v>4</v>
      </c>
      <c r="H12" s="22">
        <v>42</v>
      </c>
      <c r="I12" s="16">
        <f t="shared" si="1"/>
        <v>5.3191489361702127</v>
      </c>
      <c r="J12" s="16">
        <f t="shared" si="2"/>
        <v>100.79787234042554</v>
      </c>
      <c r="K12" s="16">
        <f t="shared" si="3"/>
        <v>100.81644499095606</v>
      </c>
      <c r="L12" s="23">
        <f t="shared" si="4"/>
        <v>-1.8572650530515489E-2</v>
      </c>
    </row>
    <row r="13" spans="1:12" x14ac:dyDescent="0.25">
      <c r="A13" s="5" t="s">
        <v>25</v>
      </c>
      <c r="B13" s="24" t="s">
        <v>17</v>
      </c>
      <c r="C13" s="19">
        <v>6</v>
      </c>
      <c r="D13" s="19">
        <v>8</v>
      </c>
      <c r="E13" s="16">
        <f t="shared" si="0"/>
        <v>5.4347826086956523</v>
      </c>
      <c r="F13" s="25"/>
      <c r="G13" s="21">
        <v>4</v>
      </c>
      <c r="H13" s="22">
        <v>34</v>
      </c>
      <c r="I13" s="16">
        <f t="shared" si="1"/>
        <v>5.4744525547445253</v>
      </c>
      <c r="J13" s="16">
        <f t="shared" si="2"/>
        <v>100.72992700729925</v>
      </c>
      <c r="K13" s="16">
        <f t="shared" si="3"/>
        <v>100.81644499095606</v>
      </c>
      <c r="L13" s="23">
        <f t="shared" si="4"/>
        <v>-8.6517983656804631E-2</v>
      </c>
    </row>
    <row r="14" spans="1:12" x14ac:dyDescent="0.25">
      <c r="A14" s="27" t="s">
        <v>26</v>
      </c>
      <c r="B14" s="24" t="s">
        <v>13</v>
      </c>
      <c r="C14" s="19">
        <v>6</v>
      </c>
      <c r="D14" s="19">
        <v>19</v>
      </c>
      <c r="E14" s="28">
        <f t="shared" si="0"/>
        <v>5.2770448548812663</v>
      </c>
      <c r="F14" s="29"/>
      <c r="G14" s="30">
        <v>4</v>
      </c>
      <c r="H14" s="31">
        <v>44</v>
      </c>
      <c r="I14" s="28">
        <f t="shared" si="1"/>
        <v>5.28169014084507</v>
      </c>
      <c r="J14" s="28">
        <f t="shared" si="2"/>
        <v>100.08802816901408</v>
      </c>
      <c r="K14" s="16">
        <f t="shared" si="3"/>
        <v>100.81644499095606</v>
      </c>
      <c r="L14" s="32">
        <f t="shared" si="4"/>
        <v>-0.72841682194197688</v>
      </c>
    </row>
    <row r="15" spans="1:12" x14ac:dyDescent="0.25">
      <c r="A15" s="1" t="s">
        <v>27</v>
      </c>
      <c r="B15" s="18" t="s">
        <v>15</v>
      </c>
      <c r="C15" s="19">
        <v>7</v>
      </c>
      <c r="D15" s="19">
        <v>58</v>
      </c>
      <c r="E15" s="20">
        <f t="shared" si="0"/>
        <v>4.1841004184100417</v>
      </c>
      <c r="G15" s="21">
        <v>5</v>
      </c>
      <c r="H15" s="22">
        <v>59</v>
      </c>
      <c r="I15" s="20">
        <f t="shared" si="1"/>
        <v>4.1782729805013927</v>
      </c>
      <c r="J15" s="20">
        <f t="shared" si="2"/>
        <v>99.860724233983291</v>
      </c>
      <c r="K15" s="16">
        <f t="shared" si="3"/>
        <v>100.81644499095606</v>
      </c>
      <c r="L15" s="17">
        <f t="shared" si="4"/>
        <v>-0.95572075697276659</v>
      </c>
    </row>
    <row r="16" spans="1:12" x14ac:dyDescent="0.25">
      <c r="A16" s="26" t="s">
        <v>28</v>
      </c>
      <c r="B16" s="24" t="s">
        <v>13</v>
      </c>
      <c r="C16" s="19">
        <v>6</v>
      </c>
      <c r="D16" s="19">
        <v>19</v>
      </c>
      <c r="E16" s="16">
        <f t="shared" si="0"/>
        <v>5.2770448548812663</v>
      </c>
      <c r="F16" s="25"/>
      <c r="G16" s="21">
        <v>4</v>
      </c>
      <c r="H16" s="22">
        <v>46</v>
      </c>
      <c r="I16" s="16">
        <f t="shared" si="1"/>
        <v>5.244755244755245</v>
      </c>
      <c r="J16" s="16">
        <f t="shared" si="2"/>
        <v>99.388111888111894</v>
      </c>
      <c r="K16" s="16">
        <f t="shared" si="3"/>
        <v>100.81644499095606</v>
      </c>
      <c r="L16" s="23">
        <f t="shared" si="4"/>
        <v>-1.4283331028441637</v>
      </c>
    </row>
    <row r="17" spans="1:12" x14ac:dyDescent="0.25">
      <c r="A17" s="1" t="s">
        <v>29</v>
      </c>
      <c r="B17" s="24" t="s">
        <v>30</v>
      </c>
      <c r="C17" s="19">
        <v>7</v>
      </c>
      <c r="D17" s="19">
        <v>40</v>
      </c>
      <c r="E17" s="16">
        <f t="shared" si="0"/>
        <v>4.3478260869565215</v>
      </c>
      <c r="F17" s="25"/>
      <c r="G17" s="21">
        <v>5</v>
      </c>
      <c r="H17" s="22">
        <v>48</v>
      </c>
      <c r="I17" s="16">
        <f t="shared" si="1"/>
        <v>4.3103448275862073</v>
      </c>
      <c r="J17" s="16">
        <f t="shared" si="2"/>
        <v>99.137931034482776</v>
      </c>
      <c r="K17" s="16">
        <f t="shared" si="3"/>
        <v>100.81644499095606</v>
      </c>
      <c r="L17" s="23">
        <f t="shared" si="4"/>
        <v>-1.6785139564732816</v>
      </c>
    </row>
    <row r="18" spans="1:12" x14ac:dyDescent="0.25">
      <c r="A18" s="26" t="s">
        <v>31</v>
      </c>
      <c r="B18" s="24" t="s">
        <v>32</v>
      </c>
      <c r="C18" s="19">
        <v>6</v>
      </c>
      <c r="D18" s="19">
        <v>59</v>
      </c>
      <c r="E18" s="16">
        <f t="shared" si="0"/>
        <v>4.7732696897374707</v>
      </c>
      <c r="F18" s="25"/>
      <c r="G18" s="21">
        <v>5</v>
      </c>
      <c r="H18" s="22">
        <v>32</v>
      </c>
      <c r="I18" s="16">
        <f t="shared" si="1"/>
        <v>4.5180722891566267</v>
      </c>
      <c r="J18" s="16">
        <f t="shared" si="2"/>
        <v>94.65361445783131</v>
      </c>
      <c r="K18" s="16">
        <f t="shared" si="3"/>
        <v>100.81644499095606</v>
      </c>
      <c r="L18" s="23">
        <f t="shared" si="4"/>
        <v>-6.1628305331247475</v>
      </c>
    </row>
    <row r="20" spans="1:12" x14ac:dyDescent="0.25">
      <c r="A20" s="1">
        <v>1000</v>
      </c>
      <c r="B20" s="1"/>
      <c r="C20" s="2" t="s">
        <v>2</v>
      </c>
      <c r="D20" s="2"/>
      <c r="E20" s="1"/>
      <c r="F20" s="3" t="s">
        <v>3</v>
      </c>
      <c r="G20" s="1"/>
      <c r="H20" s="1"/>
      <c r="I20" s="1"/>
      <c r="J20" s="4" t="s">
        <v>4</v>
      </c>
      <c r="K20" s="4" t="s">
        <v>5</v>
      </c>
      <c r="L20" s="5"/>
    </row>
    <row r="21" spans="1:12" x14ac:dyDescent="0.25">
      <c r="A21" s="1"/>
      <c r="B21" s="1" t="s">
        <v>6</v>
      </c>
      <c r="C21" s="6" t="s">
        <v>7</v>
      </c>
      <c r="D21" s="5" t="s">
        <v>8</v>
      </c>
      <c r="E21" s="1" t="s">
        <v>9</v>
      </c>
      <c r="F21" s="7">
        <v>1000</v>
      </c>
      <c r="G21" s="6" t="s">
        <v>7</v>
      </c>
      <c r="H21" s="5" t="s">
        <v>8</v>
      </c>
      <c r="I21" s="1" t="s">
        <v>9</v>
      </c>
      <c r="J21" s="4" t="s">
        <v>10</v>
      </c>
      <c r="K21" s="8" t="s">
        <v>10</v>
      </c>
      <c r="L21" s="9" t="s">
        <v>11</v>
      </c>
    </row>
    <row r="22" spans="1:12" x14ac:dyDescent="0.25">
      <c r="A22" s="1" t="s">
        <v>12</v>
      </c>
      <c r="B22" s="10" t="s">
        <v>13</v>
      </c>
      <c r="C22" s="11">
        <v>6</v>
      </c>
      <c r="D22" s="11">
        <v>19</v>
      </c>
      <c r="E22" s="12">
        <f t="shared" ref="E22:E34" si="5">1/((SUM(C22*60,D22))/2000)</f>
        <v>5.2770448548812663</v>
      </c>
      <c r="F22" s="13"/>
      <c r="G22" s="14">
        <v>3</v>
      </c>
      <c r="H22" s="15">
        <v>0</v>
      </c>
      <c r="I22" s="12">
        <f t="shared" ref="I22:I34" si="6">$F$21/(G22*60+H22)</f>
        <v>5.5555555555555554</v>
      </c>
      <c r="J22" s="12">
        <f t="shared" ref="J22:J34" si="7">(I22/E22)*100</f>
        <v>105.27777777777779</v>
      </c>
      <c r="K22" s="16">
        <f t="shared" ref="K22:K34" si="8">AVERAGE($J$22:$J$31)</f>
        <v>102.02090925476691</v>
      </c>
      <c r="L22" s="17">
        <f t="shared" ref="L22:L34" si="9">(J22-K22)</f>
        <v>3.2568685230108798</v>
      </c>
    </row>
    <row r="23" spans="1:12" x14ac:dyDescent="0.25">
      <c r="A23" s="1" t="s">
        <v>14</v>
      </c>
      <c r="B23" s="18" t="s">
        <v>15</v>
      </c>
      <c r="C23" s="19">
        <v>7</v>
      </c>
      <c r="D23" s="19">
        <v>0</v>
      </c>
      <c r="E23" s="16">
        <f t="shared" si="5"/>
        <v>4.7619047619047619</v>
      </c>
      <c r="F23" s="25"/>
      <c r="G23" s="21">
        <v>3</v>
      </c>
      <c r="H23" s="22">
        <v>21</v>
      </c>
      <c r="I23" s="12">
        <f t="shared" si="6"/>
        <v>4.9751243781094523</v>
      </c>
      <c r="J23" s="16">
        <f t="shared" si="7"/>
        <v>104.4776119402985</v>
      </c>
      <c r="K23" s="16">
        <f t="shared" si="8"/>
        <v>102.02090925476691</v>
      </c>
      <c r="L23" s="23">
        <f t="shared" si="9"/>
        <v>2.4567026855315959</v>
      </c>
    </row>
    <row r="24" spans="1:12" x14ac:dyDescent="0.25">
      <c r="A24" s="1" t="s">
        <v>20</v>
      </c>
      <c r="B24" s="24" t="s">
        <v>21</v>
      </c>
      <c r="C24" s="19">
        <v>7</v>
      </c>
      <c r="D24" s="19">
        <v>53</v>
      </c>
      <c r="E24" s="20">
        <f t="shared" si="5"/>
        <v>4.2283298097251585</v>
      </c>
      <c r="G24" s="21">
        <v>3</v>
      </c>
      <c r="H24" s="22">
        <v>49</v>
      </c>
      <c r="I24" s="12">
        <f t="shared" si="6"/>
        <v>4.3668122270742362</v>
      </c>
      <c r="J24" s="20">
        <f t="shared" si="7"/>
        <v>103.27510917030568</v>
      </c>
      <c r="K24" s="16">
        <f t="shared" si="8"/>
        <v>102.02090925476691</v>
      </c>
      <c r="L24" s="23">
        <f t="shared" si="9"/>
        <v>1.2541999155387771</v>
      </c>
    </row>
    <row r="25" spans="1:12" x14ac:dyDescent="0.25">
      <c r="A25" s="1" t="s">
        <v>16</v>
      </c>
      <c r="B25" s="24" t="s">
        <v>17</v>
      </c>
      <c r="C25" s="19">
        <v>6</v>
      </c>
      <c r="D25" s="19">
        <v>8</v>
      </c>
      <c r="E25" s="20">
        <f t="shared" si="5"/>
        <v>5.4347826086956523</v>
      </c>
      <c r="G25" s="21">
        <v>2</v>
      </c>
      <c r="H25" s="22">
        <v>59</v>
      </c>
      <c r="I25" s="12">
        <f t="shared" si="6"/>
        <v>5.5865921787709496</v>
      </c>
      <c r="J25" s="20">
        <f t="shared" si="7"/>
        <v>102.79329608938548</v>
      </c>
      <c r="K25" s="16">
        <f t="shared" si="8"/>
        <v>102.02090925476691</v>
      </c>
      <c r="L25" s="23">
        <f t="shared" si="9"/>
        <v>0.77238683461857249</v>
      </c>
    </row>
    <row r="26" spans="1:12" x14ac:dyDescent="0.25">
      <c r="A26" s="27" t="s">
        <v>26</v>
      </c>
      <c r="B26" s="24" t="s">
        <v>13</v>
      </c>
      <c r="C26" s="19">
        <v>6</v>
      </c>
      <c r="D26" s="19">
        <v>19</v>
      </c>
      <c r="E26" s="20">
        <f t="shared" si="5"/>
        <v>5.2770448548812663</v>
      </c>
      <c r="F26" s="33"/>
      <c r="G26" s="21">
        <v>3</v>
      </c>
      <c r="H26" s="22">
        <v>6</v>
      </c>
      <c r="I26" s="12">
        <f t="shared" si="6"/>
        <v>5.376344086021505</v>
      </c>
      <c r="J26" s="20">
        <f t="shared" si="7"/>
        <v>101.88172043010752</v>
      </c>
      <c r="K26" s="16">
        <f t="shared" si="8"/>
        <v>102.02090925476691</v>
      </c>
      <c r="L26" s="23">
        <f t="shared" si="9"/>
        <v>-0.13918882465938509</v>
      </c>
    </row>
    <row r="27" spans="1:12" x14ac:dyDescent="0.25">
      <c r="A27" s="27" t="s">
        <v>33</v>
      </c>
      <c r="B27" s="24" t="s">
        <v>21</v>
      </c>
      <c r="C27" s="19">
        <v>7</v>
      </c>
      <c r="D27" s="19">
        <v>53</v>
      </c>
      <c r="E27" s="16">
        <f t="shared" si="5"/>
        <v>4.2283298097251585</v>
      </c>
      <c r="G27" s="21">
        <v>3</v>
      </c>
      <c r="H27" s="22">
        <v>53</v>
      </c>
      <c r="I27" s="12">
        <f t="shared" si="6"/>
        <v>4.2918454935622314</v>
      </c>
      <c r="J27" s="16">
        <f t="shared" si="7"/>
        <v>101.50214592274678</v>
      </c>
      <c r="K27" s="16">
        <f t="shared" si="8"/>
        <v>102.02090925476691</v>
      </c>
      <c r="L27" s="23">
        <f t="shared" si="9"/>
        <v>-0.51876333202012859</v>
      </c>
    </row>
    <row r="28" spans="1:12" x14ac:dyDescent="0.25">
      <c r="A28" s="5" t="s">
        <v>24</v>
      </c>
      <c r="B28" s="24" t="s">
        <v>13</v>
      </c>
      <c r="C28" s="19">
        <v>6</v>
      </c>
      <c r="D28" s="19">
        <v>19</v>
      </c>
      <c r="E28" s="28">
        <f t="shared" si="5"/>
        <v>5.2770448548812663</v>
      </c>
      <c r="F28" s="29"/>
      <c r="G28" s="30">
        <v>3</v>
      </c>
      <c r="H28" s="31">
        <v>7</v>
      </c>
      <c r="I28" s="12">
        <f t="shared" si="6"/>
        <v>5.3475935828877006</v>
      </c>
      <c r="J28" s="28">
        <f t="shared" si="7"/>
        <v>101.33689839572193</v>
      </c>
      <c r="K28" s="16">
        <f t="shared" si="8"/>
        <v>102.02090925476691</v>
      </c>
      <c r="L28" s="32">
        <f t="shared" si="9"/>
        <v>-0.6840108590449745</v>
      </c>
    </row>
    <row r="29" spans="1:12" x14ac:dyDescent="0.25">
      <c r="A29" s="5" t="s">
        <v>25</v>
      </c>
      <c r="B29" s="24" t="s">
        <v>17</v>
      </c>
      <c r="C29" s="19">
        <v>6</v>
      </c>
      <c r="D29" s="19">
        <v>8</v>
      </c>
      <c r="E29" s="16">
        <f t="shared" si="5"/>
        <v>5.4347826086956523</v>
      </c>
      <c r="F29" s="25"/>
      <c r="G29" s="21">
        <v>3</v>
      </c>
      <c r="H29" s="22">
        <v>3</v>
      </c>
      <c r="I29" s="12">
        <f t="shared" si="6"/>
        <v>5.4644808743169397</v>
      </c>
      <c r="J29" s="16">
        <f t="shared" si="7"/>
        <v>100.5464480874317</v>
      </c>
      <c r="K29" s="16">
        <f t="shared" si="8"/>
        <v>102.02090925476691</v>
      </c>
      <c r="L29" s="17">
        <f t="shared" si="9"/>
        <v>-1.4744611673352068</v>
      </c>
    </row>
    <row r="30" spans="1:12" x14ac:dyDescent="0.25">
      <c r="A30" s="1" t="s">
        <v>27</v>
      </c>
      <c r="B30" s="18" t="s">
        <v>15</v>
      </c>
      <c r="C30" s="19">
        <v>7</v>
      </c>
      <c r="D30" s="19">
        <v>58</v>
      </c>
      <c r="E30" s="16">
        <f t="shared" si="5"/>
        <v>4.1841004184100417</v>
      </c>
      <c r="F30" s="25"/>
      <c r="G30" s="21">
        <v>3</v>
      </c>
      <c r="H30" s="22">
        <v>58</v>
      </c>
      <c r="I30" s="12">
        <f t="shared" si="6"/>
        <v>4.2016806722689077</v>
      </c>
      <c r="J30" s="16">
        <f t="shared" si="7"/>
        <v>100.42016806722688</v>
      </c>
      <c r="K30" s="16">
        <f t="shared" si="8"/>
        <v>102.02090925476691</v>
      </c>
      <c r="L30" s="23">
        <f t="shared" si="9"/>
        <v>-1.6007411875400237</v>
      </c>
    </row>
    <row r="31" spans="1:12" x14ac:dyDescent="0.25">
      <c r="A31" s="26" t="s">
        <v>28</v>
      </c>
      <c r="B31" s="24" t="s">
        <v>13</v>
      </c>
      <c r="C31" s="19">
        <v>6</v>
      </c>
      <c r="D31" s="19">
        <v>19</v>
      </c>
      <c r="E31" s="16">
        <f t="shared" si="5"/>
        <v>5.2770448548812663</v>
      </c>
      <c r="F31" s="25"/>
      <c r="G31" s="21">
        <v>3</v>
      </c>
      <c r="H31" s="22">
        <v>12</v>
      </c>
      <c r="I31" s="12">
        <f t="shared" si="6"/>
        <v>5.208333333333333</v>
      </c>
      <c r="J31" s="16">
        <f t="shared" si="7"/>
        <v>98.697916666666657</v>
      </c>
      <c r="K31" s="16">
        <f t="shared" si="8"/>
        <v>102.02090925476691</v>
      </c>
      <c r="L31" s="23">
        <f t="shared" si="9"/>
        <v>-3.3229925881002487</v>
      </c>
    </row>
    <row r="32" spans="1:12" x14ac:dyDescent="0.25">
      <c r="A32" s="27" t="s">
        <v>34</v>
      </c>
      <c r="B32" s="18" t="s">
        <v>15</v>
      </c>
      <c r="C32" s="19">
        <v>7</v>
      </c>
      <c r="D32" s="19">
        <v>0</v>
      </c>
      <c r="E32" s="16">
        <f t="shared" si="5"/>
        <v>4.7619047619047619</v>
      </c>
      <c r="G32" s="21">
        <v>3</v>
      </c>
      <c r="H32" s="22">
        <v>34</v>
      </c>
      <c r="I32" s="12">
        <f t="shared" si="6"/>
        <v>4.6728971962616823</v>
      </c>
      <c r="J32" s="16">
        <f t="shared" si="7"/>
        <v>98.130841121495322</v>
      </c>
      <c r="K32" s="16">
        <f t="shared" si="8"/>
        <v>102.02090925476691</v>
      </c>
      <c r="L32" s="23">
        <f t="shared" si="9"/>
        <v>-3.8900681332715834</v>
      </c>
    </row>
    <row r="33" spans="1:12" x14ac:dyDescent="0.25">
      <c r="A33" s="1" t="s">
        <v>29</v>
      </c>
      <c r="B33" s="24" t="s">
        <v>30</v>
      </c>
      <c r="C33" s="19">
        <v>7</v>
      </c>
      <c r="D33" s="19">
        <v>40</v>
      </c>
      <c r="E33" s="16">
        <f t="shared" si="5"/>
        <v>4.3478260869565215</v>
      </c>
      <c r="F33" s="25"/>
      <c r="G33" s="21">
        <v>3</v>
      </c>
      <c r="H33" s="22">
        <v>56</v>
      </c>
      <c r="I33" s="12">
        <f t="shared" si="6"/>
        <v>4.2372881355932206</v>
      </c>
      <c r="J33" s="16">
        <f t="shared" si="7"/>
        <v>97.457627118644069</v>
      </c>
      <c r="K33" s="16">
        <f t="shared" si="8"/>
        <v>102.02090925476691</v>
      </c>
      <c r="L33" s="23">
        <f t="shared" si="9"/>
        <v>-4.5632821361228366</v>
      </c>
    </row>
    <row r="34" spans="1:12" x14ac:dyDescent="0.25">
      <c r="A34" s="26" t="s">
        <v>31</v>
      </c>
      <c r="B34" s="24" t="s">
        <v>32</v>
      </c>
      <c r="C34" s="19">
        <v>6</v>
      </c>
      <c r="D34" s="19">
        <v>59</v>
      </c>
      <c r="E34" s="16">
        <f t="shared" si="5"/>
        <v>4.7732696897374707</v>
      </c>
      <c r="G34" s="21">
        <v>3</v>
      </c>
      <c r="H34" s="22">
        <v>42</v>
      </c>
      <c r="I34" s="12">
        <f t="shared" si="6"/>
        <v>4.5045045045045047</v>
      </c>
      <c r="J34" s="16">
        <f t="shared" si="7"/>
        <v>94.369369369369366</v>
      </c>
      <c r="K34" s="16">
        <f t="shared" si="8"/>
        <v>102.02090925476691</v>
      </c>
      <c r="L34" s="23">
        <f t="shared" si="9"/>
        <v>-7.6515398853975398</v>
      </c>
    </row>
  </sheetData>
  <mergeCells count="2">
    <mergeCell ref="C4:D4"/>
    <mergeCell ref="C20:D20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2016-04-04T15:14:45Z</cp:lastPrinted>
  <dcterms:created xsi:type="dcterms:W3CDTF">2016-04-04T15:14:31Z</dcterms:created>
  <dcterms:modified xsi:type="dcterms:W3CDTF">2016-04-04T15:22:32Z</dcterms:modified>
</cp:coreProperties>
</file>