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Hel rex" sheetId="1" r:id="rId3"/>
    <sheet state="visible" name="gouden standaards" sheetId="2" r:id="rId4"/>
  </sheets>
  <definedNames/>
  <calcPr/>
</workbook>
</file>

<file path=xl/sharedStrings.xml><?xml version="1.0" encoding="utf-8"?>
<sst xmlns="http://schemas.openxmlformats.org/spreadsheetml/2006/main" count="104" uniqueCount="69">
  <si>
    <t>Nummer:</t>
  </si>
  <si>
    <t>Golden Standard (SA):</t>
  </si>
  <si>
    <t>Golden Standard (SB):</t>
  </si>
  <si>
    <t>Elite:</t>
  </si>
  <si>
    <t>Golden Standard (Dev/G)</t>
  </si>
  <si>
    <t>Golden Standard (B):</t>
  </si>
  <si>
    <t>M1x</t>
  </si>
  <si>
    <t>Hel van het Noorden Rex (2x2km)</t>
  </si>
  <si>
    <t>1e 2km</t>
  </si>
  <si>
    <t>Naam</t>
  </si>
  <si>
    <t>Veld</t>
  </si>
  <si>
    <t>Streeftijd</t>
  </si>
  <si>
    <t>m/s</t>
  </si>
  <si>
    <t>Gevaren tijd</t>
  </si>
  <si>
    <t>Percentage</t>
  </si>
  <si>
    <t>Gemiddeld%</t>
  </si>
  <si>
    <t>Verschil</t>
  </si>
  <si>
    <t>Ties</t>
  </si>
  <si>
    <t>B1x</t>
  </si>
  <si>
    <t>M2x</t>
  </si>
  <si>
    <t>M4x</t>
  </si>
  <si>
    <t>M2-</t>
  </si>
  <si>
    <t>M2+</t>
  </si>
  <si>
    <t>M4-</t>
  </si>
  <si>
    <t>M4+</t>
  </si>
  <si>
    <t>M8+</t>
  </si>
  <si>
    <t>MErgo</t>
  </si>
  <si>
    <t>LM1x</t>
  </si>
  <si>
    <t>LM2x</t>
  </si>
  <si>
    <t xml:space="preserve">Joris </t>
  </si>
  <si>
    <t>LM4x</t>
  </si>
  <si>
    <t>LB1x</t>
  </si>
  <si>
    <t>LM2-</t>
  </si>
  <si>
    <t>LM4-</t>
  </si>
  <si>
    <t>LM8+</t>
  </si>
  <si>
    <t>Nick &amp; Teun</t>
  </si>
  <si>
    <t>G2-</t>
  </si>
  <si>
    <t>LMErgo</t>
  </si>
  <si>
    <t>Arjan &amp; Jelco</t>
  </si>
  <si>
    <t>W1x</t>
  </si>
  <si>
    <t>LG2-</t>
  </si>
  <si>
    <t>W2x</t>
  </si>
  <si>
    <t>Jorn</t>
  </si>
  <si>
    <t>G1x</t>
  </si>
  <si>
    <t>W4x</t>
  </si>
  <si>
    <t>W2-</t>
  </si>
  <si>
    <t>Babette</t>
  </si>
  <si>
    <t>DB1x</t>
  </si>
  <si>
    <t>W4-</t>
  </si>
  <si>
    <t>W4+</t>
  </si>
  <si>
    <t>Anna</t>
  </si>
  <si>
    <t>W8+</t>
  </si>
  <si>
    <t>Déan &amp; Kimo</t>
  </si>
  <si>
    <t>WErgo</t>
  </si>
  <si>
    <t>LW1x</t>
  </si>
  <si>
    <t xml:space="preserve">Sanne </t>
  </si>
  <si>
    <t>LDG1x</t>
  </si>
  <si>
    <t>LW2x</t>
  </si>
  <si>
    <t xml:space="preserve">Stefan </t>
  </si>
  <si>
    <t>LW4x</t>
  </si>
  <si>
    <t>LG1x</t>
  </si>
  <si>
    <t>LW4*</t>
  </si>
  <si>
    <t>Niels &amp; Sven</t>
  </si>
  <si>
    <t>LWErgo</t>
  </si>
  <si>
    <t>-</t>
  </si>
  <si>
    <t>2e 2km</t>
  </si>
  <si>
    <t>Marloes &amp; Eline</t>
  </si>
  <si>
    <t>DE 2-</t>
  </si>
  <si>
    <t>Stefan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</si>
</sst>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\:ss"/>
    <numFmt numFmtId="165" formatCode="[$-F400]h:mm:ss\ AM/PM"/>
  </numFmts>
  <fonts count="14">
    <font>
      <sz val="12.0"/>
      <color rgb="FF000000"/>
      <name val="Calibri"/>
    </font>
    <font>
      <sz val="12.0"/>
      <name val="Calibri"/>
    </font>
    <font>
      <sz val="11.0"/>
      <name val="Calibri"/>
    </font>
    <font>
      <sz val="11.0"/>
      <color rgb="FF000000"/>
      <name val="Calibri"/>
    </font>
    <font>
      <b/>
      <sz val="12.0"/>
      <name val="Calibri"/>
    </font>
    <font>
      <b/>
      <sz val="11.0"/>
      <name val="Arial"/>
    </font>
    <font>
      <b/>
      <sz val="11.0"/>
      <color rgb="FFFFFFFF"/>
      <name val="Arial"/>
    </font>
    <font>
      <b/>
      <sz val="11.0"/>
      <color rgb="FF000000"/>
      <name val="Calibri"/>
    </font>
    <font>
      <b/>
      <sz val="11.0"/>
      <color rgb="FFFF0000"/>
      <name val="Calibri"/>
    </font>
    <font>
      <b/>
      <color rgb="FFFFFFFF"/>
    </font>
    <font>
      <b/>
      <sz val="12.0"/>
      <color rgb="FFFF0000"/>
      <name val="Calibri"/>
    </font>
    <font>
      <b/>
      <sz val="12.0"/>
      <color rgb="FF000000"/>
      <name val="Calibri"/>
    </font>
    <font/>
    <font>
      <sz val="11.0"/>
    </font>
  </fonts>
  <fills count="9">
    <fill>
      <patternFill patternType="none"/>
    </fill>
    <fill>
      <patternFill patternType="lightGray"/>
    </fill>
    <fill>
      <patternFill patternType="solid">
        <fgColor rgb="FF8DB3E2"/>
        <bgColor rgb="FF8DB3E2"/>
      </patternFill>
    </fill>
    <fill>
      <patternFill patternType="solid">
        <fgColor rgb="FF993366"/>
        <bgColor rgb="FF993366"/>
      </patternFill>
    </fill>
    <fill>
      <patternFill patternType="solid">
        <fgColor rgb="FF339966"/>
        <bgColor rgb="FF339966"/>
      </patternFill>
    </fill>
    <fill>
      <patternFill patternType="solid">
        <fgColor rgb="FFC6D9F0"/>
        <bgColor rgb="FFC6D9F0"/>
      </patternFill>
    </fill>
    <fill>
      <patternFill patternType="solid">
        <fgColor rgb="FFE5B8B7"/>
        <bgColor rgb="FFE5B8B7"/>
      </patternFill>
    </fill>
    <fill>
      <patternFill patternType="solid">
        <fgColor rgb="FFF2DBDB"/>
        <bgColor rgb="FFF2DBDB"/>
      </patternFill>
    </fill>
    <fill>
      <patternFill patternType="solid">
        <fgColor rgb="FFFFFFFF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/>
      <right/>
      <top/>
      <bottom/>
    </border>
    <border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64">
    <xf borderId="0" fillId="0" fontId="0" numFmtId="0" xfId="0" applyAlignment="1" applyFont="1">
      <alignment readingOrder="0" shrinkToFit="0" vertical="bottom" wrapText="0"/>
    </xf>
    <xf borderId="0" fillId="0" fontId="0" numFmtId="0" xfId="0" applyFont="1"/>
    <xf borderId="0" fillId="0" fontId="1" numFmtId="9" xfId="0" applyFont="1" applyNumberFormat="1"/>
    <xf borderId="1" fillId="2" fontId="0" numFmtId="0" xfId="0" applyAlignment="1" applyBorder="1" applyFill="1" applyFont="1">
      <alignment horizontal="center"/>
    </xf>
    <xf borderId="1" fillId="2" fontId="2" numFmtId="164" xfId="0" applyAlignment="1" applyBorder="1" applyFont="1" applyNumberFormat="1">
      <alignment horizontal="center" vertical="center"/>
    </xf>
    <xf borderId="0" fillId="0" fontId="3" numFmtId="0" xfId="0" applyFont="1"/>
    <xf borderId="0" fillId="0" fontId="4" numFmtId="0" xfId="0" applyFont="1"/>
    <xf borderId="2" fillId="0" fontId="5" numFmtId="0" xfId="0" applyBorder="1" applyFont="1"/>
    <xf borderId="2" fillId="0" fontId="5" numFmtId="0" xfId="0" applyAlignment="1" applyBorder="1" applyFont="1">
      <alignment horizontal="right"/>
    </xf>
    <xf borderId="3" fillId="2" fontId="2" numFmtId="164" xfId="0" applyAlignment="1" applyBorder="1" applyFont="1" applyNumberFormat="1">
      <alignment horizontal="center" vertical="center"/>
    </xf>
    <xf borderId="0" fillId="0" fontId="2" numFmtId="0" xfId="0" applyFont="1"/>
    <xf borderId="4" fillId="0" fontId="2" numFmtId="0" xfId="0" applyAlignment="1" applyBorder="1" applyFont="1">
      <alignment readingOrder="0"/>
    </xf>
    <xf borderId="5" fillId="0" fontId="2" numFmtId="0" xfId="0" applyAlignment="1" applyBorder="1" applyFont="1">
      <alignment readingOrder="0"/>
    </xf>
    <xf borderId="6" fillId="3" fontId="6" numFmtId="0" xfId="0" applyAlignment="1" applyBorder="1" applyFill="1" applyFont="1">
      <alignment horizontal="right" readingOrder="0"/>
    </xf>
    <xf borderId="5" fillId="0" fontId="2" numFmtId="2" xfId="0" applyAlignment="1" applyBorder="1" applyFont="1" applyNumberFormat="1">
      <alignment horizontal="right"/>
    </xf>
    <xf borderId="6" fillId="4" fontId="6" numFmtId="0" xfId="0" applyAlignment="1" applyBorder="1" applyFill="1" applyFont="1">
      <alignment horizontal="right" readingOrder="0"/>
    </xf>
    <xf borderId="1" fillId="5" fontId="0" numFmtId="0" xfId="0" applyAlignment="1" applyBorder="1" applyFill="1" applyFont="1">
      <alignment horizontal="center"/>
    </xf>
    <xf borderId="5" fillId="0" fontId="7" numFmtId="2" xfId="0" applyAlignment="1" applyBorder="1" applyFont="1" applyNumberFormat="1">
      <alignment horizontal="right"/>
    </xf>
    <xf borderId="1" fillId="5" fontId="2" numFmtId="164" xfId="0" applyAlignment="1" applyBorder="1" applyFont="1" applyNumberFormat="1">
      <alignment horizontal="center" vertical="center"/>
    </xf>
    <xf borderId="0" fillId="0" fontId="2" numFmtId="2" xfId="0" applyAlignment="1" applyFont="1" applyNumberFormat="1">
      <alignment horizontal="right"/>
    </xf>
    <xf borderId="3" fillId="5" fontId="2" numFmtId="164" xfId="0" applyAlignment="1" applyBorder="1" applyFont="1" applyNumberFormat="1">
      <alignment horizontal="center" vertical="center"/>
    </xf>
    <xf borderId="5" fillId="0" fontId="3" numFmtId="2" xfId="0" applyAlignment="1" applyBorder="1" applyFont="1" applyNumberFormat="1">
      <alignment horizontal="right"/>
    </xf>
    <xf borderId="0" fillId="0" fontId="8" numFmtId="165" xfId="0" applyFont="1" applyNumberFormat="1"/>
    <xf borderId="0" fillId="0" fontId="8" numFmtId="0" xfId="0" applyFont="1"/>
    <xf borderId="4" fillId="0" fontId="3" numFmtId="0" xfId="0" applyBorder="1" applyFont="1"/>
    <xf borderId="5" fillId="0" fontId="2" numFmtId="0" xfId="0" applyBorder="1" applyFont="1"/>
    <xf borderId="6" fillId="3" fontId="6" numFmtId="0" xfId="0" applyAlignment="1" applyBorder="1" applyFont="1">
      <alignment horizontal="right"/>
    </xf>
    <xf borderId="0" fillId="0" fontId="2" numFmtId="165" xfId="0" applyFont="1" applyNumberFormat="1"/>
    <xf borderId="1" fillId="6" fontId="0" numFmtId="0" xfId="0" applyAlignment="1" applyBorder="1" applyFill="1" applyFont="1">
      <alignment horizontal="center"/>
    </xf>
    <xf borderId="1" fillId="6" fontId="2" numFmtId="164" xfId="0" applyAlignment="1" applyBorder="1" applyFont="1" applyNumberFormat="1">
      <alignment horizontal="center" vertical="center"/>
    </xf>
    <xf borderId="3" fillId="6" fontId="2" numFmtId="164" xfId="0" applyAlignment="1" applyBorder="1" applyFont="1" applyNumberFormat="1">
      <alignment horizontal="center" vertical="center"/>
    </xf>
    <xf borderId="5" fillId="0" fontId="3" numFmtId="0" xfId="0" applyAlignment="1" applyBorder="1" applyFont="1">
      <alignment readingOrder="0"/>
    </xf>
    <xf borderId="5" fillId="0" fontId="3" numFmtId="0" xfId="0" applyBorder="1" applyFont="1"/>
    <xf borderId="1" fillId="6" fontId="8" numFmtId="164" xfId="0" applyAlignment="1" applyBorder="1" applyFont="1" applyNumberFormat="1">
      <alignment horizontal="center" vertical="center"/>
    </xf>
    <xf borderId="1" fillId="7" fontId="0" numFmtId="0" xfId="0" applyAlignment="1" applyBorder="1" applyFill="1" applyFont="1">
      <alignment horizontal="center"/>
    </xf>
    <xf borderId="1" fillId="7" fontId="2" numFmtId="164" xfId="0" applyAlignment="1" applyBorder="1" applyFont="1" applyNumberFormat="1">
      <alignment horizontal="center" vertical="center"/>
    </xf>
    <xf borderId="4" fillId="0" fontId="1" numFmtId="0" xfId="0" applyBorder="1" applyFont="1"/>
    <xf borderId="3" fillId="7" fontId="2" numFmtId="164" xfId="0" applyAlignment="1" applyBorder="1" applyFont="1" applyNumberFormat="1">
      <alignment horizontal="center" vertical="center"/>
    </xf>
    <xf borderId="5" fillId="0" fontId="1" numFmtId="0" xfId="0" applyAlignment="1" applyBorder="1" applyFont="1">
      <alignment readingOrder="0"/>
    </xf>
    <xf borderId="6" fillId="4" fontId="9" numFmtId="0" xfId="0" applyAlignment="1" applyBorder="1" applyFont="1">
      <alignment readingOrder="0"/>
    </xf>
    <xf borderId="0" fillId="0" fontId="1" numFmtId="0" xfId="0" applyFont="1"/>
    <xf borderId="1" fillId="7" fontId="8" numFmtId="164" xfId="0" applyAlignment="1" applyBorder="1" applyFont="1" applyNumberFormat="1">
      <alignment horizontal="center" vertical="center"/>
    </xf>
    <xf borderId="4" fillId="0" fontId="3" numFmtId="0" xfId="0" applyAlignment="1" applyBorder="1" applyFont="1">
      <alignment readingOrder="0"/>
    </xf>
    <xf borderId="1" fillId="7" fontId="10" numFmtId="0" xfId="0" applyAlignment="1" applyBorder="1" applyFont="1">
      <alignment horizontal="center"/>
    </xf>
    <xf borderId="0" fillId="4" fontId="6" numFmtId="0" xfId="0" applyAlignment="1" applyFont="1">
      <alignment horizontal="right" readingOrder="0"/>
    </xf>
    <xf borderId="0" fillId="0" fontId="0" numFmtId="0" xfId="0" applyAlignment="1" applyFont="1">
      <alignment horizontal="center"/>
    </xf>
    <xf borderId="0" fillId="0" fontId="2" numFmtId="0" xfId="0" applyAlignment="1" applyFont="1">
      <alignment horizontal="center"/>
    </xf>
    <xf borderId="0" fillId="0" fontId="11" numFmtId="0" xfId="0" applyFont="1"/>
    <xf borderId="0" fillId="0" fontId="10" numFmtId="0" xfId="0" applyFont="1"/>
    <xf borderId="0" fillId="0" fontId="4" numFmtId="2" xfId="0" applyFont="1" applyNumberFormat="1"/>
    <xf borderId="7" fillId="8" fontId="5" numFmtId="0" xfId="0" applyBorder="1" applyFill="1" applyFont="1"/>
    <xf borderId="7" fillId="8" fontId="5" numFmtId="0" xfId="0" applyAlignment="1" applyBorder="1" applyFont="1">
      <alignment horizontal="right"/>
    </xf>
    <xf borderId="7" fillId="8" fontId="2" numFmtId="0" xfId="0" applyBorder="1" applyFont="1"/>
    <xf borderId="7" fillId="8" fontId="2" numFmtId="165" xfId="0" applyBorder="1" applyFont="1" applyNumberFormat="1"/>
    <xf borderId="7" fillId="0" fontId="2" numFmtId="165" xfId="0" applyBorder="1" applyFont="1" applyNumberFormat="1"/>
    <xf borderId="7" fillId="8" fontId="4" numFmtId="0" xfId="0" applyBorder="1" applyFont="1"/>
    <xf borderId="7" fillId="0" fontId="12" numFmtId="0" xfId="0" applyBorder="1" applyFont="1"/>
    <xf borderId="7" fillId="8" fontId="0" numFmtId="0" xfId="0" applyBorder="1" applyFont="1"/>
    <xf borderId="0" fillId="8" fontId="2" numFmtId="165" xfId="0" applyFont="1" applyNumberFormat="1"/>
    <xf borderId="4" fillId="0" fontId="2" numFmtId="0" xfId="0" applyBorder="1" applyFont="1"/>
    <xf borderId="0" fillId="0" fontId="13" numFmtId="0" xfId="0" applyFont="1"/>
    <xf borderId="1" fillId="0" fontId="3" numFmtId="0" xfId="0" applyBorder="1" applyFont="1"/>
    <xf borderId="1" fillId="0" fontId="2" numFmtId="0" xfId="0" applyBorder="1" applyFont="1"/>
    <xf borderId="8" fillId="3" fontId="6" numFmtId="0" xfId="0" applyAlignment="1" applyBorder="1" applyFont="1">
      <alignment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1.22" defaultRowHeight="15.0"/>
  <cols>
    <col customWidth="1" min="1" max="1" width="17.22"/>
    <col customWidth="1" min="2" max="2" width="11.22"/>
    <col customWidth="1" min="3" max="3" width="8.33"/>
    <col customWidth="1" min="4" max="4" width="5.56"/>
    <col customWidth="1" min="5" max="5" width="5.89"/>
    <col customWidth="1" min="6" max="6" width="7.0"/>
    <col customWidth="1" min="7" max="7" width="6.11"/>
    <col customWidth="1" min="8" max="8" width="6.22"/>
  </cols>
  <sheetData>
    <row r="1">
      <c r="A1" s="5" t="s">
        <v>7</v>
      </c>
      <c r="B1" s="5"/>
      <c r="C1" s="6" t="s">
        <v>8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</row>
    <row r="2">
      <c r="A2" s="7" t="s">
        <v>9</v>
      </c>
      <c r="B2" s="7" t="s">
        <v>10</v>
      </c>
      <c r="C2" s="7" t="s">
        <v>11</v>
      </c>
      <c r="D2" s="7"/>
      <c r="E2" s="7" t="s">
        <v>12</v>
      </c>
      <c r="F2" s="8">
        <v>2000.0</v>
      </c>
      <c r="G2" s="7" t="s">
        <v>13</v>
      </c>
      <c r="H2" s="7"/>
      <c r="I2" s="7" t="s">
        <v>12</v>
      </c>
      <c r="J2" s="7" t="s">
        <v>14</v>
      </c>
      <c r="K2" s="7" t="s">
        <v>15</v>
      </c>
      <c r="L2" s="7" t="s">
        <v>16</v>
      </c>
      <c r="M2" s="10"/>
      <c r="N2" s="5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</row>
    <row r="3">
      <c r="A3" s="11" t="s">
        <v>17</v>
      </c>
      <c r="B3" s="12" t="s">
        <v>18</v>
      </c>
      <c r="C3" s="13">
        <v>7.0</v>
      </c>
      <c r="D3" s="13">
        <v>8.0</v>
      </c>
      <c r="E3" s="14">
        <f t="shared" ref="E3:E13" si="1">1/((SUM(C3*60,D3))/2000)</f>
        <v>4.672897196</v>
      </c>
      <c r="F3" s="8">
        <v>2000.0</v>
      </c>
      <c r="G3" s="15">
        <v>7.0</v>
      </c>
      <c r="H3" s="15">
        <v>55.0</v>
      </c>
      <c r="I3" s="14">
        <f t="shared" ref="I3:I8" si="2">F3/(G3*60+H3)</f>
        <v>4.210526316</v>
      </c>
      <c r="J3" s="17">
        <f t="shared" ref="J3:J13" si="3">(I3/E3)*100</f>
        <v>90.10526316</v>
      </c>
      <c r="K3" s="19">
        <f t="shared" ref="K3:K13" si="4">J$14</f>
        <v>88.53968561</v>
      </c>
      <c r="L3" s="21">
        <f t="shared" ref="L3:L13" si="5">(J3-K3)</f>
        <v>1.565577543</v>
      </c>
      <c r="M3" s="22"/>
      <c r="N3" s="22"/>
      <c r="O3" s="22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</row>
    <row r="4">
      <c r="A4" s="24" t="s">
        <v>29</v>
      </c>
      <c r="B4" s="25" t="s">
        <v>31</v>
      </c>
      <c r="C4" s="26">
        <v>7.0</v>
      </c>
      <c r="D4" s="26">
        <v>21.0</v>
      </c>
      <c r="E4" s="21">
        <f t="shared" si="1"/>
        <v>4.535147392</v>
      </c>
      <c r="F4" s="8">
        <v>2000.0</v>
      </c>
      <c r="G4" s="15">
        <v>8.0</v>
      </c>
      <c r="H4" s="15">
        <v>10.0</v>
      </c>
      <c r="I4" s="21">
        <f t="shared" si="2"/>
        <v>4.081632653</v>
      </c>
      <c r="J4" s="17">
        <f t="shared" si="3"/>
        <v>90</v>
      </c>
      <c r="K4" s="19">
        <f t="shared" si="4"/>
        <v>88.53968561</v>
      </c>
      <c r="L4" s="21">
        <f t="shared" si="5"/>
        <v>1.460314386</v>
      </c>
      <c r="M4" s="27"/>
      <c r="N4" s="27"/>
      <c r="O4" s="27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>
      <c r="A5" s="24" t="s">
        <v>35</v>
      </c>
      <c r="B5" s="25" t="s">
        <v>36</v>
      </c>
      <c r="C5" s="26">
        <v>6.0</v>
      </c>
      <c r="D5" s="26">
        <v>37.0</v>
      </c>
      <c r="E5" s="21">
        <f t="shared" si="1"/>
        <v>5.037783375</v>
      </c>
      <c r="F5" s="8">
        <v>2000.0</v>
      </c>
      <c r="G5" s="15">
        <v>7.0</v>
      </c>
      <c r="H5" s="15">
        <v>24.0</v>
      </c>
      <c r="I5" s="21">
        <f t="shared" si="2"/>
        <v>4.504504505</v>
      </c>
      <c r="J5" s="17">
        <f t="shared" si="3"/>
        <v>89.41441441</v>
      </c>
      <c r="K5" s="19">
        <f t="shared" si="4"/>
        <v>88.53968561</v>
      </c>
      <c r="L5" s="21">
        <f t="shared" si="5"/>
        <v>0.8747288</v>
      </c>
      <c r="M5" s="27"/>
      <c r="N5" s="27"/>
      <c r="O5" s="27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>
      <c r="A6" s="24" t="s">
        <v>38</v>
      </c>
      <c r="B6" s="25" t="s">
        <v>40</v>
      </c>
      <c r="C6" s="26">
        <v>6.0</v>
      </c>
      <c r="D6" s="26">
        <v>49.0</v>
      </c>
      <c r="E6" s="21">
        <f t="shared" si="1"/>
        <v>4.88997555</v>
      </c>
      <c r="F6" s="8">
        <v>2000.0</v>
      </c>
      <c r="G6" s="15">
        <v>7.0</v>
      </c>
      <c r="H6" s="15">
        <v>38.0</v>
      </c>
      <c r="I6" s="21">
        <f t="shared" si="2"/>
        <v>4.366812227</v>
      </c>
      <c r="J6" s="17">
        <f t="shared" si="3"/>
        <v>89.30131004</v>
      </c>
      <c r="K6" s="19">
        <f t="shared" si="4"/>
        <v>88.53968561</v>
      </c>
      <c r="L6" s="21">
        <f t="shared" si="5"/>
        <v>0.7616244292</v>
      </c>
      <c r="M6" s="27"/>
      <c r="N6" s="27"/>
      <c r="O6" s="27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>
      <c r="A7" s="24" t="s">
        <v>42</v>
      </c>
      <c r="B7" s="31" t="s">
        <v>43</v>
      </c>
      <c r="C7" s="26">
        <v>7.0</v>
      </c>
      <c r="D7" s="13">
        <v>2.0</v>
      </c>
      <c r="E7" s="21">
        <f t="shared" si="1"/>
        <v>4.739336493</v>
      </c>
      <c r="F7" s="8">
        <v>2000.0</v>
      </c>
      <c r="G7" s="15">
        <v>7.0</v>
      </c>
      <c r="H7" s="15">
        <v>55.0</v>
      </c>
      <c r="I7" s="21">
        <f t="shared" si="2"/>
        <v>4.210526316</v>
      </c>
      <c r="J7" s="17">
        <f t="shared" si="3"/>
        <v>88.84210526</v>
      </c>
      <c r="K7" s="19">
        <f t="shared" si="4"/>
        <v>88.53968561</v>
      </c>
      <c r="L7" s="21">
        <f t="shared" si="5"/>
        <v>0.3024196487</v>
      </c>
      <c r="M7" s="27"/>
      <c r="N7" s="27"/>
      <c r="O7" s="27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>
      <c r="A8" s="24" t="s">
        <v>46</v>
      </c>
      <c r="B8" s="32" t="s">
        <v>47</v>
      </c>
      <c r="C8" s="26">
        <v>7.0</v>
      </c>
      <c r="D8" s="26">
        <v>48.0</v>
      </c>
      <c r="E8" s="21">
        <f t="shared" si="1"/>
        <v>4.273504274</v>
      </c>
      <c r="F8" s="8">
        <v>2000.0</v>
      </c>
      <c r="G8" s="15">
        <v>8.0</v>
      </c>
      <c r="H8" s="15">
        <v>49.0</v>
      </c>
      <c r="I8" s="21">
        <f t="shared" si="2"/>
        <v>3.780718336</v>
      </c>
      <c r="J8" s="17">
        <f t="shared" si="3"/>
        <v>88.46880907</v>
      </c>
      <c r="K8" s="19">
        <f t="shared" si="4"/>
        <v>88.53968561</v>
      </c>
      <c r="L8" s="21">
        <f t="shared" si="5"/>
        <v>-0.07087654072</v>
      </c>
      <c r="M8" s="27"/>
      <c r="N8" s="27"/>
      <c r="O8" s="27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>
      <c r="A9" s="24" t="s">
        <v>50</v>
      </c>
      <c r="B9" s="32" t="s">
        <v>47</v>
      </c>
      <c r="C9" s="26">
        <v>7.0</v>
      </c>
      <c r="D9" s="26">
        <v>48.0</v>
      </c>
      <c r="E9" s="21">
        <f t="shared" si="1"/>
        <v>4.273504274</v>
      </c>
      <c r="F9" s="8">
        <v>2000.0</v>
      </c>
      <c r="G9" s="15">
        <v>8.0</v>
      </c>
      <c r="H9" s="15">
        <v>50.0</v>
      </c>
      <c r="I9" s="21">
        <f>F9/(G8*60+H8)</f>
        <v>3.780718336</v>
      </c>
      <c r="J9" s="17">
        <f t="shared" si="3"/>
        <v>88.46880907</v>
      </c>
      <c r="K9" s="19">
        <f t="shared" si="4"/>
        <v>88.53968561</v>
      </c>
      <c r="L9" s="21">
        <f t="shared" si="5"/>
        <v>-0.07087654072</v>
      </c>
      <c r="M9" s="27"/>
      <c r="N9" s="27"/>
      <c r="O9" s="27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>
      <c r="A10" s="24" t="s">
        <v>52</v>
      </c>
      <c r="B10" s="25" t="s">
        <v>36</v>
      </c>
      <c r="C10" s="26">
        <v>6.0</v>
      </c>
      <c r="D10" s="26">
        <v>37.0</v>
      </c>
      <c r="E10" s="21">
        <f t="shared" si="1"/>
        <v>5.037783375</v>
      </c>
      <c r="F10" s="8">
        <v>2000.0</v>
      </c>
      <c r="G10" s="15">
        <v>7.0</v>
      </c>
      <c r="H10" s="15">
        <v>29.0</v>
      </c>
      <c r="I10" s="21">
        <f t="shared" ref="I10:I13" si="6">F10/(G10*60+H10)</f>
        <v>4.454342984</v>
      </c>
      <c r="J10" s="17">
        <f t="shared" si="3"/>
        <v>88.41870824</v>
      </c>
      <c r="K10" s="19">
        <f t="shared" si="4"/>
        <v>88.53968561</v>
      </c>
      <c r="L10" s="21">
        <f t="shared" si="5"/>
        <v>-0.1209773739</v>
      </c>
      <c r="M10" s="27"/>
      <c r="N10" s="27"/>
      <c r="O10" s="27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>
      <c r="A11" s="36" t="s">
        <v>55</v>
      </c>
      <c r="B11" s="38" t="s">
        <v>56</v>
      </c>
      <c r="C11" s="13">
        <v>7.0</v>
      </c>
      <c r="D11" s="13">
        <v>57.0</v>
      </c>
      <c r="E11" s="21">
        <f t="shared" si="1"/>
        <v>4.192872117</v>
      </c>
      <c r="F11" s="8">
        <v>2000.0</v>
      </c>
      <c r="G11" s="39">
        <v>9.0</v>
      </c>
      <c r="H11" s="39">
        <v>2.0</v>
      </c>
      <c r="I11" s="21">
        <f t="shared" si="6"/>
        <v>3.6900369</v>
      </c>
      <c r="J11" s="17">
        <f t="shared" si="3"/>
        <v>88.00738007</v>
      </c>
      <c r="K11" s="19">
        <f t="shared" si="4"/>
        <v>88.53968561</v>
      </c>
      <c r="L11" s="21">
        <f t="shared" si="5"/>
        <v>-0.5323055406</v>
      </c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</row>
    <row r="12">
      <c r="A12" s="42" t="s">
        <v>58</v>
      </c>
      <c r="B12" s="12" t="s">
        <v>60</v>
      </c>
      <c r="C12" s="13">
        <v>7.0</v>
      </c>
      <c r="D12" s="13">
        <v>15.0</v>
      </c>
      <c r="E12" s="21">
        <f t="shared" si="1"/>
        <v>4.597701149</v>
      </c>
      <c r="F12" s="8">
        <v>2000.0</v>
      </c>
      <c r="G12" s="15">
        <v>8.0</v>
      </c>
      <c r="H12" s="15">
        <v>18.0</v>
      </c>
      <c r="I12" s="21">
        <f t="shared" si="6"/>
        <v>4.016064257</v>
      </c>
      <c r="J12" s="17">
        <f t="shared" si="3"/>
        <v>87.34939759</v>
      </c>
      <c r="K12" s="19">
        <f t="shared" si="4"/>
        <v>88.53968561</v>
      </c>
      <c r="L12" s="21">
        <f t="shared" si="5"/>
        <v>-1.190288024</v>
      </c>
      <c r="M12" s="27"/>
      <c r="N12" s="27"/>
      <c r="O12" s="27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>
      <c r="A13" s="5" t="s">
        <v>62</v>
      </c>
      <c r="B13" s="10" t="s">
        <v>36</v>
      </c>
      <c r="C13" s="26">
        <v>6.0</v>
      </c>
      <c r="D13" s="26">
        <v>37.0</v>
      </c>
      <c r="E13" s="21">
        <f t="shared" si="1"/>
        <v>5.037783375</v>
      </c>
      <c r="F13" s="8">
        <v>2000.0</v>
      </c>
      <c r="G13" s="44">
        <v>7.0</v>
      </c>
      <c r="H13" s="44">
        <v>44.0</v>
      </c>
      <c r="I13" s="21">
        <f t="shared" si="6"/>
        <v>4.310344828</v>
      </c>
      <c r="J13" s="17">
        <f t="shared" si="3"/>
        <v>85.56034483</v>
      </c>
      <c r="K13" s="19">
        <f t="shared" si="4"/>
        <v>88.53968561</v>
      </c>
      <c r="L13" s="21">
        <f t="shared" si="5"/>
        <v>-2.979340787</v>
      </c>
      <c r="M13" s="27"/>
      <c r="N13" s="27"/>
      <c r="O13" s="27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>
      <c r="A14" s="48"/>
      <c r="J14" s="49">
        <f>AVERAGE(J3:J13)</f>
        <v>88.53968561</v>
      </c>
    </row>
    <row r="15">
      <c r="A15" s="50"/>
      <c r="B15" s="50"/>
      <c r="C15" s="50"/>
      <c r="D15" s="50"/>
      <c r="E15" s="50"/>
      <c r="F15" s="51"/>
      <c r="G15" s="50"/>
      <c r="H15" s="50"/>
      <c r="I15" s="50"/>
      <c r="J15" s="50"/>
      <c r="K15" s="50"/>
      <c r="L15" s="50"/>
      <c r="M15" s="52"/>
      <c r="N15" s="5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>
      <c r="A16" s="5" t="s">
        <v>7</v>
      </c>
      <c r="B16" s="5"/>
      <c r="C16" s="6" t="s">
        <v>65</v>
      </c>
      <c r="E16" s="6"/>
      <c r="F16" s="6"/>
      <c r="G16" s="6"/>
      <c r="H16" s="6"/>
      <c r="I16" s="6"/>
      <c r="J16" s="6"/>
      <c r="K16" s="6"/>
      <c r="L16" s="6"/>
      <c r="M16" s="53"/>
      <c r="N16" s="27"/>
      <c r="O16" s="27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>
      <c r="A17" s="7" t="s">
        <v>9</v>
      </c>
      <c r="B17" s="7" t="s">
        <v>10</v>
      </c>
      <c r="C17" s="7" t="s">
        <v>11</v>
      </c>
      <c r="D17" s="7"/>
      <c r="E17" s="7" t="s">
        <v>12</v>
      </c>
      <c r="F17" s="8">
        <v>2000.0</v>
      </c>
      <c r="G17" s="7" t="s">
        <v>13</v>
      </c>
      <c r="H17" s="7"/>
      <c r="I17" s="7" t="s">
        <v>12</v>
      </c>
      <c r="J17" s="7" t="s">
        <v>14</v>
      </c>
      <c r="K17" s="7" t="s">
        <v>15</v>
      </c>
      <c r="L17" s="7" t="s">
        <v>16</v>
      </c>
      <c r="M17" s="53"/>
      <c r="N17" s="27"/>
      <c r="O17" s="27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ht="15.75" customHeight="1">
      <c r="A18" s="24" t="s">
        <v>66</v>
      </c>
      <c r="B18" s="32" t="s">
        <v>67</v>
      </c>
      <c r="C18" s="13">
        <v>7.0</v>
      </c>
      <c r="D18" s="13">
        <v>21.0</v>
      </c>
      <c r="E18" s="21">
        <f t="shared" ref="E18:E29" si="7">1/((SUM(C18*60,D18))/2000)</f>
        <v>4.535147392</v>
      </c>
      <c r="F18" s="8">
        <v>2000.0</v>
      </c>
      <c r="G18" s="15">
        <v>8.0</v>
      </c>
      <c r="H18" s="15">
        <v>2.0</v>
      </c>
      <c r="I18" s="21">
        <f t="shared" ref="I18:I29" si="8">F18/(G18*60+H18)</f>
        <v>4.149377593</v>
      </c>
      <c r="J18" s="17">
        <f t="shared" ref="J18:J29" si="9">(I18/E18)*100</f>
        <v>91.49377593</v>
      </c>
      <c r="K18" s="19">
        <f t="shared" ref="K18:K29" si="10">J$30</f>
        <v>85.48399864</v>
      </c>
      <c r="L18" s="21">
        <f t="shared" ref="L18:L29" si="11">(J18-K18)</f>
        <v>6.009777297</v>
      </c>
      <c r="M18" s="54"/>
      <c r="N18" s="27"/>
      <c r="O18" s="27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ht="15.75" customHeight="1">
      <c r="A19" s="24" t="s">
        <v>35</v>
      </c>
      <c r="B19" s="25" t="s">
        <v>36</v>
      </c>
      <c r="C19" s="26">
        <v>6.0</v>
      </c>
      <c r="D19" s="26">
        <v>37.0</v>
      </c>
      <c r="E19" s="21">
        <f t="shared" si="7"/>
        <v>5.037783375</v>
      </c>
      <c r="F19" s="8">
        <v>2000.0</v>
      </c>
      <c r="G19" s="15">
        <v>7.0</v>
      </c>
      <c r="H19" s="15">
        <v>36.0</v>
      </c>
      <c r="I19" s="21">
        <f t="shared" si="8"/>
        <v>4.385964912</v>
      </c>
      <c r="J19" s="17">
        <f t="shared" si="9"/>
        <v>87.06140351</v>
      </c>
      <c r="K19" s="19">
        <f t="shared" si="10"/>
        <v>85.48399864</v>
      </c>
      <c r="L19" s="21">
        <f t="shared" si="11"/>
        <v>1.577404872</v>
      </c>
      <c r="M19" s="53"/>
      <c r="N19" s="27"/>
      <c r="O19" s="27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ht="15.75" customHeight="1">
      <c r="A20" s="24" t="s">
        <v>38</v>
      </c>
      <c r="B20" s="25" t="s">
        <v>40</v>
      </c>
      <c r="C20" s="26">
        <v>6.0</v>
      </c>
      <c r="D20" s="26">
        <v>49.0</v>
      </c>
      <c r="E20" s="21">
        <f t="shared" si="7"/>
        <v>4.88997555</v>
      </c>
      <c r="F20" s="8">
        <v>2000.0</v>
      </c>
      <c r="G20" s="15">
        <v>7.0</v>
      </c>
      <c r="H20" s="15">
        <v>56.0</v>
      </c>
      <c r="I20" s="21">
        <f t="shared" si="8"/>
        <v>4.201680672</v>
      </c>
      <c r="J20" s="17">
        <f t="shared" si="9"/>
        <v>85.92436975</v>
      </c>
      <c r="K20" s="19">
        <f t="shared" si="10"/>
        <v>85.48399864</v>
      </c>
      <c r="L20" s="21">
        <f t="shared" si="11"/>
        <v>0.4403711114</v>
      </c>
      <c r="M20" s="55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</row>
    <row r="21" ht="15.75" customHeight="1">
      <c r="A21" s="24" t="s">
        <v>29</v>
      </c>
      <c r="B21" s="25" t="s">
        <v>31</v>
      </c>
      <c r="C21" s="26">
        <v>7.0</v>
      </c>
      <c r="D21" s="26">
        <v>21.0</v>
      </c>
      <c r="E21" s="21">
        <f t="shared" si="7"/>
        <v>4.535147392</v>
      </c>
      <c r="F21" s="8">
        <v>2000.0</v>
      </c>
      <c r="G21" s="15">
        <v>8.0</v>
      </c>
      <c r="H21" s="15">
        <v>35.0</v>
      </c>
      <c r="I21" s="21">
        <f t="shared" si="8"/>
        <v>3.883495146</v>
      </c>
      <c r="J21" s="17">
        <f t="shared" si="9"/>
        <v>85.63106796</v>
      </c>
      <c r="K21" s="19">
        <f t="shared" si="10"/>
        <v>85.48399864</v>
      </c>
      <c r="L21" s="21">
        <f t="shared" si="11"/>
        <v>0.1470693247</v>
      </c>
      <c r="M21" s="56"/>
    </row>
    <row r="22" ht="15.75" customHeight="1">
      <c r="A22" s="11" t="s">
        <v>17</v>
      </c>
      <c r="B22" s="12" t="s">
        <v>18</v>
      </c>
      <c r="C22" s="13">
        <v>7.0</v>
      </c>
      <c r="D22" s="13">
        <v>8.0</v>
      </c>
      <c r="E22" s="14">
        <f t="shared" si="7"/>
        <v>4.672897196</v>
      </c>
      <c r="F22" s="8">
        <v>2000.0</v>
      </c>
      <c r="G22" s="15">
        <v>8.0</v>
      </c>
      <c r="H22" s="15">
        <v>21.0</v>
      </c>
      <c r="I22" s="14">
        <f t="shared" si="8"/>
        <v>3.992015968</v>
      </c>
      <c r="J22" s="17">
        <f t="shared" si="9"/>
        <v>85.42914172</v>
      </c>
      <c r="K22" s="19">
        <f t="shared" si="10"/>
        <v>85.48399864</v>
      </c>
      <c r="L22" s="21">
        <f t="shared" si="11"/>
        <v>-0.05485691989</v>
      </c>
      <c r="M22" s="53"/>
      <c r="N22" s="27"/>
      <c r="O22" s="27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ht="15.75" customHeight="1">
      <c r="A23" s="24" t="s">
        <v>52</v>
      </c>
      <c r="B23" s="25" t="s">
        <v>36</v>
      </c>
      <c r="C23" s="26">
        <v>6.0</v>
      </c>
      <c r="D23" s="26">
        <v>37.0</v>
      </c>
      <c r="E23" s="21">
        <f t="shared" si="7"/>
        <v>5.037783375</v>
      </c>
      <c r="F23" s="8">
        <v>2000.0</v>
      </c>
      <c r="G23" s="15">
        <v>7.0</v>
      </c>
      <c r="H23" s="15">
        <v>45.0</v>
      </c>
      <c r="I23" s="21">
        <f t="shared" si="8"/>
        <v>4.301075269</v>
      </c>
      <c r="J23" s="17">
        <f t="shared" si="9"/>
        <v>85.37634409</v>
      </c>
      <c r="K23" s="19">
        <f t="shared" si="10"/>
        <v>85.48399864</v>
      </c>
      <c r="L23" s="21">
        <f t="shared" si="11"/>
        <v>-0.1076545504</v>
      </c>
      <c r="M23" s="53"/>
      <c r="N23" s="27"/>
      <c r="O23" s="27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ht="15.0" customHeight="1">
      <c r="A24" s="42" t="s">
        <v>68</v>
      </c>
      <c r="B24" s="12" t="s">
        <v>60</v>
      </c>
      <c r="C24" s="13">
        <v>7.0</v>
      </c>
      <c r="D24" s="13">
        <v>15.0</v>
      </c>
      <c r="E24" s="21">
        <f t="shared" si="7"/>
        <v>4.597701149</v>
      </c>
      <c r="F24" s="8">
        <v>2000.0</v>
      </c>
      <c r="G24" s="15">
        <v>8.0</v>
      </c>
      <c r="H24" s="15">
        <v>30.0</v>
      </c>
      <c r="I24" s="21">
        <f t="shared" si="8"/>
        <v>3.921568627</v>
      </c>
      <c r="J24" s="17">
        <f t="shared" si="9"/>
        <v>85.29411765</v>
      </c>
      <c r="K24" s="19">
        <f t="shared" si="10"/>
        <v>85.48399864</v>
      </c>
      <c r="L24" s="21">
        <f t="shared" si="11"/>
        <v>-0.1898809894</v>
      </c>
      <c r="M24" s="57"/>
    </row>
    <row r="25">
      <c r="A25" s="24" t="s">
        <v>46</v>
      </c>
      <c r="B25" s="32" t="s">
        <v>47</v>
      </c>
      <c r="C25" s="26">
        <v>7.0</v>
      </c>
      <c r="D25" s="26">
        <v>48.0</v>
      </c>
      <c r="E25" s="21">
        <f t="shared" si="7"/>
        <v>4.273504274</v>
      </c>
      <c r="F25" s="8">
        <v>2000.0</v>
      </c>
      <c r="G25" s="15">
        <v>9.0</v>
      </c>
      <c r="H25" s="15">
        <v>10.0</v>
      </c>
      <c r="I25" s="21">
        <f t="shared" si="8"/>
        <v>3.636363636</v>
      </c>
      <c r="J25" s="17">
        <f t="shared" si="9"/>
        <v>85.09090909</v>
      </c>
      <c r="K25" s="19">
        <f t="shared" si="10"/>
        <v>85.48399864</v>
      </c>
      <c r="L25" s="21">
        <f t="shared" si="11"/>
        <v>-0.3930895455</v>
      </c>
    </row>
    <row r="26" ht="15.0" customHeight="1">
      <c r="A26" s="24" t="s">
        <v>42</v>
      </c>
      <c r="B26" s="31" t="s">
        <v>43</v>
      </c>
      <c r="C26" s="26">
        <v>7.0</v>
      </c>
      <c r="D26" s="13">
        <v>2.0</v>
      </c>
      <c r="E26" s="21">
        <f t="shared" si="7"/>
        <v>4.739336493</v>
      </c>
      <c r="F26" s="8">
        <v>2000.0</v>
      </c>
      <c r="G26" s="15">
        <v>8.0</v>
      </c>
      <c r="H26" s="15">
        <v>19.0</v>
      </c>
      <c r="I26" s="21">
        <f t="shared" si="8"/>
        <v>4.008016032</v>
      </c>
      <c r="J26" s="17">
        <f t="shared" si="9"/>
        <v>84.56913828</v>
      </c>
      <c r="K26" s="19">
        <f t="shared" si="10"/>
        <v>85.48399864</v>
      </c>
      <c r="L26" s="21">
        <f t="shared" si="11"/>
        <v>-0.9148603599</v>
      </c>
      <c r="M26" s="58"/>
      <c r="N26" s="27"/>
      <c r="O26" s="27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ht="15.0" customHeight="1">
      <c r="A27" s="59" t="s">
        <v>55</v>
      </c>
      <c r="B27" s="38" t="s">
        <v>56</v>
      </c>
      <c r="C27" s="13">
        <v>7.0</v>
      </c>
      <c r="D27" s="13">
        <v>57.0</v>
      </c>
      <c r="E27" s="21">
        <f t="shared" si="7"/>
        <v>4.192872117</v>
      </c>
      <c r="F27" s="8">
        <v>2000.0</v>
      </c>
      <c r="G27" s="15">
        <v>9.0</v>
      </c>
      <c r="H27" s="15">
        <v>28.0</v>
      </c>
      <c r="I27" s="21">
        <f t="shared" si="8"/>
        <v>3.521126761</v>
      </c>
      <c r="J27" s="17">
        <f t="shared" si="9"/>
        <v>83.97887324</v>
      </c>
      <c r="K27" s="19">
        <f t="shared" si="10"/>
        <v>85.48399864</v>
      </c>
      <c r="L27" s="21">
        <f t="shared" si="11"/>
        <v>-1.505125397</v>
      </c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</row>
    <row r="28" ht="15.0" customHeight="1">
      <c r="A28" s="24" t="s">
        <v>50</v>
      </c>
      <c r="B28" s="32" t="s">
        <v>47</v>
      </c>
      <c r="C28" s="26">
        <v>7.0</v>
      </c>
      <c r="D28" s="26">
        <v>48.0</v>
      </c>
      <c r="E28" s="21">
        <f t="shared" si="7"/>
        <v>4.273504274</v>
      </c>
      <c r="F28" s="8">
        <v>2000.0</v>
      </c>
      <c r="G28" s="15">
        <v>9.0</v>
      </c>
      <c r="H28" s="15">
        <v>21.0</v>
      </c>
      <c r="I28" s="21">
        <f t="shared" si="8"/>
        <v>3.565062389</v>
      </c>
      <c r="J28" s="17">
        <f t="shared" si="9"/>
        <v>83.42245989</v>
      </c>
      <c r="K28" s="19">
        <f t="shared" si="10"/>
        <v>85.48399864</v>
      </c>
      <c r="L28" s="21">
        <f t="shared" si="11"/>
        <v>-2.061538743</v>
      </c>
    </row>
    <row r="29" ht="15.0" customHeight="1">
      <c r="A29" s="61" t="s">
        <v>62</v>
      </c>
      <c r="B29" s="62" t="s">
        <v>36</v>
      </c>
      <c r="C29" s="63">
        <v>6.0</v>
      </c>
      <c r="D29" s="26">
        <v>37.0</v>
      </c>
      <c r="E29" s="21">
        <f t="shared" si="7"/>
        <v>5.037783375</v>
      </c>
      <c r="F29" s="8">
        <v>2000.0</v>
      </c>
      <c r="G29" s="15">
        <v>8.0</v>
      </c>
      <c r="H29" s="15">
        <v>1.0</v>
      </c>
      <c r="I29" s="21">
        <f t="shared" si="8"/>
        <v>4.158004158</v>
      </c>
      <c r="J29" s="17">
        <f t="shared" si="9"/>
        <v>82.53638254</v>
      </c>
      <c r="K29" s="19">
        <f t="shared" si="10"/>
        <v>85.48399864</v>
      </c>
      <c r="L29" s="21">
        <f t="shared" si="11"/>
        <v>-2.9476161</v>
      </c>
      <c r="M29" s="58"/>
      <c r="N29" s="27"/>
      <c r="O29" s="27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ht="15.0" customHeight="1">
      <c r="A30" s="48"/>
      <c r="J30" s="49">
        <f>AVERAGE(J18:J29)</f>
        <v>85.48399864</v>
      </c>
    </row>
    <row r="31" ht="15.0" customHeight="1">
      <c r="A31" s="48"/>
      <c r="J31" s="49"/>
    </row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</sheetData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>
      <pane xSplit="1.0" topLeftCell="B1" activePane="topRight" state="frozen"/>
      <selection activeCell="C2" sqref="C2" pane="topRight"/>
    </sheetView>
  </sheetViews>
  <sheetFormatPr customHeight="1" defaultColWidth="11.22" defaultRowHeight="15.0"/>
  <cols>
    <col customWidth="1" min="1" max="1" width="16.11"/>
    <col customWidth="1" min="2" max="2" width="22.33"/>
    <col customWidth="1" min="3" max="3" width="23.67"/>
    <col customWidth="1" min="4" max="4" width="16.11"/>
    <col customWidth="1" min="5" max="5" width="25.44"/>
    <col customWidth="1" min="6" max="6" width="22.0"/>
    <col customWidth="1" min="7" max="7" width="8.33"/>
  </cols>
  <sheetData>
    <row r="1" ht="15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>
        <v>0.92</v>
      </c>
    </row>
    <row r="2" ht="15.75" customHeight="1">
      <c r="A2" s="3" t="s">
        <v>6</v>
      </c>
      <c r="B2" s="4">
        <v>0.004548611111111111</v>
      </c>
      <c r="C2" s="4">
        <v>0.004722222222222222</v>
      </c>
      <c r="D2" s="9">
        <f t="shared" ref="D2:D29" si="1">B2*(100/95.1)</f>
        <v>0.004782976983</v>
      </c>
      <c r="E2" s="9">
        <f t="shared" ref="E2:E29" si="2">B2*(100/93.2)</f>
        <v>0.004880484025</v>
      </c>
      <c r="F2" s="4">
        <f t="shared" ref="F2:F26" si="3">B2*(100/91.8)</f>
        <v>0.004954914064</v>
      </c>
    </row>
    <row r="3" ht="15.75" customHeight="1">
      <c r="A3" s="3" t="s">
        <v>19</v>
      </c>
      <c r="B3" s="4">
        <v>0.00417824074074074</v>
      </c>
      <c r="C3" s="4">
        <v>0.0043055555555555555</v>
      </c>
      <c r="D3" s="9">
        <f t="shared" si="1"/>
        <v>0.004393523387</v>
      </c>
      <c r="E3" s="9">
        <f t="shared" si="2"/>
        <v>0.004483090924</v>
      </c>
      <c r="F3" s="4">
        <f t="shared" si="3"/>
        <v>0.004551460502</v>
      </c>
    </row>
    <row r="4" ht="15.75" customHeight="1">
      <c r="A4" s="3" t="s">
        <v>20</v>
      </c>
      <c r="B4" s="4">
        <v>0.0038541666666666668</v>
      </c>
      <c r="C4" s="4">
        <v>0.003969907407407407</v>
      </c>
      <c r="D4" s="9">
        <f t="shared" si="1"/>
        <v>0.00405275149</v>
      </c>
      <c r="E4" s="9">
        <f t="shared" si="2"/>
        <v>0.00413537196</v>
      </c>
      <c r="F4" s="4">
        <f t="shared" si="3"/>
        <v>0.004198438635</v>
      </c>
    </row>
    <row r="5" ht="15.75" customHeight="1">
      <c r="A5" s="3" t="s">
        <v>21</v>
      </c>
      <c r="B5" s="4">
        <v>0.0042824074074074075</v>
      </c>
      <c r="C5" s="4">
        <v>0.004432870370370371</v>
      </c>
      <c r="D5" s="9">
        <f t="shared" si="1"/>
        <v>0.004503057211</v>
      </c>
      <c r="E5" s="9">
        <f t="shared" si="2"/>
        <v>0.004594857733</v>
      </c>
      <c r="F5" s="4">
        <f t="shared" si="3"/>
        <v>0.004664931816</v>
      </c>
    </row>
    <row r="6" ht="15.75" customHeight="1">
      <c r="A6" s="3" t="s">
        <v>22</v>
      </c>
      <c r="B6" s="4">
        <v>0.004571759259259259</v>
      </c>
      <c r="C6" s="4">
        <v>0.004710648148148148</v>
      </c>
      <c r="D6" s="9">
        <f t="shared" si="1"/>
        <v>0.004807317833</v>
      </c>
      <c r="E6" s="9">
        <f t="shared" si="2"/>
        <v>0.004905321094</v>
      </c>
      <c r="F6" s="4">
        <f t="shared" si="3"/>
        <v>0.004980129912</v>
      </c>
    </row>
    <row r="7" ht="15.75" customHeight="1">
      <c r="A7" s="3" t="s">
        <v>23</v>
      </c>
      <c r="B7" s="4">
        <v>0.003923611111111111</v>
      </c>
      <c r="C7" s="4">
        <v>0.004050925925925926</v>
      </c>
      <c r="D7" s="9">
        <f t="shared" si="1"/>
        <v>0.004125774039</v>
      </c>
      <c r="E7" s="9">
        <f t="shared" si="2"/>
        <v>0.004209883166</v>
      </c>
      <c r="F7" s="4">
        <f t="shared" si="3"/>
        <v>0.004274086178</v>
      </c>
    </row>
    <row r="8" ht="15.75" customHeight="1">
      <c r="A8" s="3" t="s">
        <v>24</v>
      </c>
      <c r="B8" s="4">
        <v>0.004085648148148148</v>
      </c>
      <c r="C8" s="4">
        <v>0.004212962962962963</v>
      </c>
      <c r="D8" s="9">
        <f t="shared" si="1"/>
        <v>0.004296159988</v>
      </c>
      <c r="E8" s="9">
        <f t="shared" si="2"/>
        <v>0.004383742648</v>
      </c>
      <c r="F8" s="4">
        <f t="shared" si="3"/>
        <v>0.004450597111</v>
      </c>
    </row>
    <row r="9" ht="15.75" customHeight="1">
      <c r="A9" s="3" t="s">
        <v>25</v>
      </c>
      <c r="B9" s="4">
        <v>0.00369212962962963</v>
      </c>
      <c r="C9" s="4">
        <v>0.0038078703703703707</v>
      </c>
      <c r="D9" s="9">
        <f t="shared" si="1"/>
        <v>0.003882365541</v>
      </c>
      <c r="E9" s="9">
        <f t="shared" si="2"/>
        <v>0.003961512478</v>
      </c>
      <c r="F9" s="4">
        <f t="shared" si="3"/>
        <v>0.004021927701</v>
      </c>
    </row>
    <row r="10" ht="15.75" customHeight="1">
      <c r="A10" s="3" t="s">
        <v>26</v>
      </c>
      <c r="B10" s="4">
        <v>0.004027777777777778</v>
      </c>
      <c r="C10" s="4"/>
      <c r="D10" s="9">
        <f t="shared" si="1"/>
        <v>0.004235307863</v>
      </c>
      <c r="E10" s="9">
        <f t="shared" si="2"/>
        <v>0.004321649976</v>
      </c>
      <c r="F10" s="4">
        <f t="shared" si="3"/>
        <v>0.004387557492</v>
      </c>
    </row>
    <row r="11" ht="15.75" customHeight="1">
      <c r="A11" s="16" t="s">
        <v>27</v>
      </c>
      <c r="B11" s="18">
        <v>0.0046875</v>
      </c>
      <c r="C11" s="18">
        <v>0.004780092592592592</v>
      </c>
      <c r="D11" s="20">
        <f t="shared" si="1"/>
        <v>0.004929022082</v>
      </c>
      <c r="E11" s="20">
        <f t="shared" si="2"/>
        <v>0.005029506438</v>
      </c>
      <c r="F11" s="18">
        <f t="shared" si="3"/>
        <v>0.00510620915</v>
      </c>
    </row>
    <row r="12" ht="15.75" customHeight="1">
      <c r="A12" s="16" t="s">
        <v>28</v>
      </c>
      <c r="B12" s="18">
        <v>0.0042592592592592595</v>
      </c>
      <c r="C12" s="18">
        <v>0.0043518518518518515</v>
      </c>
      <c r="D12" s="20">
        <f t="shared" si="1"/>
        <v>0.004478716361</v>
      </c>
      <c r="E12" s="20">
        <f t="shared" si="2"/>
        <v>0.004570020664</v>
      </c>
      <c r="F12" s="18">
        <f t="shared" si="3"/>
        <v>0.004639715969</v>
      </c>
    </row>
    <row r="13" ht="15.75" customHeight="1">
      <c r="A13" s="16" t="s">
        <v>30</v>
      </c>
      <c r="B13" s="18">
        <v>0.003969907407407407</v>
      </c>
      <c r="C13" s="18">
        <v>0.004074074074074075</v>
      </c>
      <c r="D13" s="20">
        <f t="shared" si="1"/>
        <v>0.004174455739</v>
      </c>
      <c r="E13" s="20">
        <f t="shared" si="2"/>
        <v>0.004259557304</v>
      </c>
      <c r="F13" s="18">
        <f t="shared" si="3"/>
        <v>0.004324517873</v>
      </c>
    </row>
    <row r="14" ht="15.75" customHeight="1">
      <c r="A14" s="16" t="s">
        <v>32</v>
      </c>
      <c r="B14" s="18">
        <v>0.004409722222222222</v>
      </c>
      <c r="C14" s="18">
        <v>0.004525462962962963</v>
      </c>
      <c r="D14" s="20">
        <f t="shared" si="1"/>
        <v>0.004636931885</v>
      </c>
      <c r="E14" s="20">
        <f t="shared" si="2"/>
        <v>0.004731461612</v>
      </c>
      <c r="F14" s="18">
        <f t="shared" si="3"/>
        <v>0.004803618978</v>
      </c>
    </row>
    <row r="15" ht="15.75" customHeight="1">
      <c r="A15" s="16" t="s">
        <v>33</v>
      </c>
      <c r="B15" s="18">
        <v>0.00400462962962963</v>
      </c>
      <c r="C15" s="18">
        <v>0.004108796296296297</v>
      </c>
      <c r="D15" s="20">
        <f t="shared" si="1"/>
        <v>0.004210967013</v>
      </c>
      <c r="E15" s="20">
        <f t="shared" si="2"/>
        <v>0.004296812907</v>
      </c>
      <c r="F15" s="18">
        <f t="shared" si="3"/>
        <v>0.004362341644</v>
      </c>
    </row>
    <row r="16" ht="15.75" customHeight="1">
      <c r="A16" s="16" t="s">
        <v>34</v>
      </c>
      <c r="B16" s="18">
        <v>0.0038078703703703707</v>
      </c>
      <c r="C16" s="18">
        <v>0.003900462962962963</v>
      </c>
      <c r="D16" s="20">
        <f t="shared" si="1"/>
        <v>0.00400406979</v>
      </c>
      <c r="E16" s="20">
        <f t="shared" si="2"/>
        <v>0.004085697822</v>
      </c>
      <c r="F16" s="18">
        <f t="shared" si="3"/>
        <v>0.004148006939</v>
      </c>
    </row>
    <row r="17" ht="15.75" customHeight="1">
      <c r="A17" s="16" t="s">
        <v>37</v>
      </c>
      <c r="B17" s="18">
        <v>0.0042592592592592595</v>
      </c>
      <c r="C17" s="18"/>
      <c r="D17" s="20">
        <f t="shared" si="1"/>
        <v>0.004478716361</v>
      </c>
      <c r="E17" s="20">
        <f t="shared" si="2"/>
        <v>0.004570020664</v>
      </c>
      <c r="F17" s="18">
        <f t="shared" si="3"/>
        <v>0.004639715969</v>
      </c>
    </row>
    <row r="18" ht="15.75" customHeight="1">
      <c r="A18" s="28" t="s">
        <v>39</v>
      </c>
      <c r="B18" s="29">
        <v>0.004976851851851852</v>
      </c>
      <c r="C18" s="29">
        <v>0.0051736111111111115</v>
      </c>
      <c r="D18" s="30">
        <f t="shared" si="1"/>
        <v>0.005233282704</v>
      </c>
      <c r="E18" s="30">
        <f t="shared" si="2"/>
        <v>0.005339969798</v>
      </c>
      <c r="F18" s="29">
        <f t="shared" si="3"/>
        <v>0.005421407246</v>
      </c>
    </row>
    <row r="19" ht="15.75" customHeight="1">
      <c r="A19" s="28" t="s">
        <v>41</v>
      </c>
      <c r="B19" s="29">
        <v>0.004606481481481481</v>
      </c>
      <c r="C19" s="29">
        <v>0.004756944444444445</v>
      </c>
      <c r="D19" s="30">
        <f t="shared" si="1"/>
        <v>0.004843829108</v>
      </c>
      <c r="E19" s="30">
        <f t="shared" si="2"/>
        <v>0.004942576697</v>
      </c>
      <c r="F19" s="29">
        <f t="shared" si="3"/>
        <v>0.005017953684</v>
      </c>
    </row>
    <row r="20" ht="15.75" customHeight="1">
      <c r="A20" s="28" t="s">
        <v>44</v>
      </c>
      <c r="B20" s="29">
        <v>0.0042592592592592595</v>
      </c>
      <c r="C20" s="29">
        <v>0.004386574074074074</v>
      </c>
      <c r="D20" s="30">
        <f t="shared" si="1"/>
        <v>0.004478716361</v>
      </c>
      <c r="E20" s="30">
        <f t="shared" si="2"/>
        <v>0.004570020664</v>
      </c>
      <c r="F20" s="29">
        <f t="shared" si="3"/>
        <v>0.004639715969</v>
      </c>
    </row>
    <row r="21" ht="15.75" customHeight="1">
      <c r="A21" s="28" t="s">
        <v>45</v>
      </c>
      <c r="B21" s="29">
        <v>0.004756944444444445</v>
      </c>
      <c r="C21" s="29">
        <v>0.004930555555555555</v>
      </c>
      <c r="D21" s="30">
        <f t="shared" si="1"/>
        <v>0.005002044631</v>
      </c>
      <c r="E21" s="30">
        <f t="shared" si="2"/>
        <v>0.005104017644</v>
      </c>
      <c r="F21" s="29">
        <f t="shared" si="3"/>
        <v>0.005181856693</v>
      </c>
    </row>
    <row r="22" ht="16.5" customHeight="1">
      <c r="A22" s="28" t="s">
        <v>48</v>
      </c>
      <c r="B22" s="29">
        <v>0.0043518518518518515</v>
      </c>
      <c r="C22" s="29">
        <v>0.0044907407407407405</v>
      </c>
      <c r="D22" s="30">
        <f t="shared" si="1"/>
        <v>0.00457607976</v>
      </c>
      <c r="E22" s="30">
        <f t="shared" si="2"/>
        <v>0.00466936894</v>
      </c>
      <c r="F22" s="29">
        <f t="shared" si="3"/>
        <v>0.004740579359</v>
      </c>
    </row>
    <row r="23" ht="15.75" customHeight="1">
      <c r="A23" s="28" t="s">
        <v>49</v>
      </c>
      <c r="B23" s="33">
        <v>0.004560185185185185</v>
      </c>
      <c r="C23" s="29">
        <f>B23*(100/97.2)</f>
        <v>0.004691548544</v>
      </c>
      <c r="D23" s="30">
        <f t="shared" si="1"/>
        <v>0.004795147408</v>
      </c>
      <c r="E23" s="30">
        <f t="shared" si="2"/>
        <v>0.004892902559</v>
      </c>
      <c r="F23" s="29">
        <f t="shared" si="3"/>
        <v>0.004967521988</v>
      </c>
    </row>
    <row r="24" ht="15.75" customHeight="1">
      <c r="A24" s="28" t="s">
        <v>51</v>
      </c>
      <c r="B24" s="29">
        <v>0.004097222222222223</v>
      </c>
      <c r="C24" s="29">
        <v>0.004224537037037037</v>
      </c>
      <c r="D24" s="30">
        <f t="shared" si="1"/>
        <v>0.004308330412</v>
      </c>
      <c r="E24" s="30">
        <f t="shared" si="2"/>
        <v>0.004396161183</v>
      </c>
      <c r="F24" s="29">
        <f t="shared" si="3"/>
        <v>0.004463205035</v>
      </c>
    </row>
    <row r="25" ht="15.75" customHeight="1">
      <c r="A25" s="28" t="s">
        <v>53</v>
      </c>
      <c r="B25" s="29">
        <v>0.004652777777777777</v>
      </c>
      <c r="C25" s="29"/>
      <c r="D25" s="30">
        <f t="shared" si="1"/>
        <v>0.004892510807</v>
      </c>
      <c r="E25" s="30">
        <f t="shared" si="2"/>
        <v>0.004992250835</v>
      </c>
      <c r="F25" s="29">
        <f t="shared" si="3"/>
        <v>0.005068385379</v>
      </c>
      <c r="G25" s="2"/>
    </row>
    <row r="26" ht="15.75" customHeight="1">
      <c r="A26" s="34" t="s">
        <v>54</v>
      </c>
      <c r="B26" s="35">
        <v>0.0051504629629629635</v>
      </c>
      <c r="C26" s="35">
        <v>0.00525462962962963</v>
      </c>
      <c r="D26" s="37">
        <f t="shared" si="1"/>
        <v>0.005415839078</v>
      </c>
      <c r="E26" s="37">
        <f t="shared" si="2"/>
        <v>0.005526247814</v>
      </c>
      <c r="F26" s="35">
        <f t="shared" si="3"/>
        <v>0.005610526103</v>
      </c>
      <c r="G26" s="37">
        <f t="shared" ref="G26:G29" si="4">B26*(100/92)</f>
        <v>0.005598329308</v>
      </c>
    </row>
    <row r="27" ht="15.75" customHeight="1">
      <c r="A27" s="34" t="s">
        <v>57</v>
      </c>
      <c r="B27" s="35">
        <v>0.004722222222222222</v>
      </c>
      <c r="C27" s="35">
        <v>0.004814814814814815</v>
      </c>
      <c r="D27" s="37">
        <f t="shared" si="1"/>
        <v>0.004965533357</v>
      </c>
      <c r="E27" s="37">
        <f t="shared" si="2"/>
        <v>0.005066762041</v>
      </c>
      <c r="F27" s="41">
        <f>B27*(100/90)</f>
        <v>0.00524691358</v>
      </c>
      <c r="G27" s="37">
        <f t="shared" si="4"/>
        <v>0.005132850242</v>
      </c>
    </row>
    <row r="28" ht="15.75" customHeight="1">
      <c r="A28" s="34" t="s">
        <v>59</v>
      </c>
      <c r="B28" s="35">
        <v>0.0043749999999999995</v>
      </c>
      <c r="C28" s="35">
        <v>0.0044907407407407405</v>
      </c>
      <c r="D28" s="37">
        <f t="shared" si="1"/>
        <v>0.00460042061</v>
      </c>
      <c r="E28" s="37">
        <f t="shared" si="2"/>
        <v>0.004694206009</v>
      </c>
      <c r="F28" s="35">
        <f t="shared" ref="F28:F29" si="5">B28*(100/91.8)</f>
        <v>0.004765795207</v>
      </c>
      <c r="G28" s="37">
        <f t="shared" si="4"/>
        <v>0.004755434783</v>
      </c>
    </row>
    <row r="29" ht="15.75" customHeight="1">
      <c r="A29" s="43" t="s">
        <v>61</v>
      </c>
      <c r="B29" s="41">
        <v>0.004606481481481481</v>
      </c>
      <c r="C29" s="41"/>
      <c r="D29" s="37">
        <f t="shared" si="1"/>
        <v>0.004843829108</v>
      </c>
      <c r="E29" s="37">
        <f t="shared" si="2"/>
        <v>0.004942576697</v>
      </c>
      <c r="F29" s="35">
        <f t="shared" si="5"/>
        <v>0.005017953684</v>
      </c>
      <c r="G29" s="37">
        <f t="shared" si="4"/>
        <v>0.005007045089</v>
      </c>
    </row>
    <row r="30" ht="15.75" customHeight="1">
      <c r="A30" s="34" t="s">
        <v>63</v>
      </c>
      <c r="B30" s="35">
        <v>0.004884259259259259</v>
      </c>
      <c r="C30" s="35"/>
      <c r="D30" s="37"/>
      <c r="E30" s="37"/>
      <c r="F30" s="35"/>
    </row>
    <row r="31" ht="15.75" customHeight="1">
      <c r="A31" s="45"/>
      <c r="B31" s="46"/>
      <c r="C31" s="46"/>
      <c r="D31" s="46"/>
      <c r="E31" s="46" t="s">
        <v>64</v>
      </c>
      <c r="F31" s="46"/>
    </row>
    <row r="32" ht="15.75" customHeight="1">
      <c r="A32" s="45"/>
      <c r="B32" s="46"/>
      <c r="C32" s="46"/>
      <c r="D32" s="46"/>
      <c r="E32" s="46"/>
      <c r="F32" s="46"/>
    </row>
    <row r="33" ht="15.75" customHeight="1">
      <c r="A33" s="47"/>
      <c r="B33" s="46"/>
      <c r="C33" s="46"/>
      <c r="D33" s="46"/>
      <c r="E33" s="46"/>
      <c r="F33" s="46"/>
    </row>
    <row r="34" ht="15.75" customHeight="1">
      <c r="A34" s="47"/>
      <c r="B34" s="47"/>
      <c r="C34" s="47"/>
      <c r="D34" s="47"/>
      <c r="E34" s="46"/>
      <c r="F34" s="46"/>
    </row>
    <row r="35" ht="15.75" customHeight="1">
      <c r="A35" s="47"/>
      <c r="B35" s="46"/>
      <c r="C35" s="46"/>
      <c r="D35" s="46"/>
      <c r="E35" s="46"/>
      <c r="F35" s="46"/>
    </row>
    <row r="36" ht="15.75" customHeight="1">
      <c r="A36" s="47"/>
      <c r="B36" s="47"/>
      <c r="C36" s="46"/>
      <c r="D36" s="46"/>
      <c r="E36" s="46"/>
      <c r="F36" s="46"/>
    </row>
    <row r="37" ht="15.75" customHeight="1">
      <c r="A37" s="47"/>
      <c r="B37" s="46"/>
      <c r="C37" s="46"/>
      <c r="D37" s="46"/>
      <c r="E37" s="46"/>
      <c r="F37" s="46"/>
    </row>
    <row r="38" ht="15.75" customHeight="1">
      <c r="A38" s="47"/>
      <c r="B38" s="46"/>
      <c r="C38" s="46"/>
      <c r="D38" s="46"/>
      <c r="E38" s="46"/>
      <c r="F38" s="46"/>
    </row>
    <row r="39" ht="15.75" customHeight="1">
      <c r="A39" s="47"/>
      <c r="B39" s="46"/>
      <c r="C39" s="46"/>
      <c r="D39" s="46"/>
      <c r="E39" s="46"/>
      <c r="F39" s="46"/>
    </row>
    <row r="40" ht="15.75" customHeight="1">
      <c r="A40" s="47"/>
      <c r="B40" s="47"/>
      <c r="C40" s="46"/>
      <c r="D40" s="46"/>
      <c r="E40" s="46"/>
      <c r="F40" s="46"/>
    </row>
    <row r="41" ht="15.75" customHeight="1">
      <c r="A41" s="47"/>
      <c r="B41" s="47"/>
      <c r="C41" s="47"/>
      <c r="D41" s="47"/>
      <c r="E41" s="47"/>
      <c r="F41" s="47"/>
      <c r="G41" s="47"/>
    </row>
    <row r="42" ht="15.75" customHeight="1">
      <c r="A42" s="47"/>
      <c r="B42" s="46"/>
      <c r="C42" s="46"/>
      <c r="D42" s="46"/>
      <c r="E42" s="46"/>
      <c r="F42" s="46"/>
    </row>
    <row r="43" ht="15.75" customHeight="1">
      <c r="A43" s="47"/>
      <c r="B43" s="46"/>
      <c r="C43" s="46"/>
      <c r="D43" s="46"/>
      <c r="E43" s="46"/>
      <c r="F43" s="46"/>
    </row>
    <row r="44" ht="15.75" customHeight="1">
      <c r="A44" s="45"/>
      <c r="B44" s="46"/>
      <c r="C44" s="46"/>
      <c r="D44" s="46"/>
      <c r="E44" s="46"/>
      <c r="F44" s="46"/>
    </row>
    <row r="45" ht="16.5" customHeight="1">
      <c r="A45" s="45"/>
      <c r="B45" s="46"/>
      <c r="C45" s="46"/>
      <c r="D45" s="46"/>
      <c r="E45" s="46"/>
      <c r="F45" s="46"/>
    </row>
    <row r="46" ht="16.5" customHeight="1">
      <c r="A46" s="45"/>
      <c r="B46" s="46"/>
      <c r="C46" s="46"/>
      <c r="D46" s="46"/>
      <c r="E46" s="46"/>
      <c r="F46" s="46"/>
    </row>
    <row r="47" ht="15.75" customHeight="1">
      <c r="A47" s="45"/>
      <c r="B47" s="46"/>
      <c r="C47" s="46"/>
      <c r="D47" s="46"/>
      <c r="E47" s="46"/>
      <c r="F47" s="46"/>
    </row>
    <row r="48" ht="15.75" customHeight="1">
      <c r="A48" s="45"/>
      <c r="B48" s="46"/>
      <c r="C48" s="46"/>
      <c r="D48" s="46"/>
      <c r="E48" s="46"/>
      <c r="F48" s="46"/>
    </row>
    <row r="49" ht="15.75" customHeight="1">
      <c r="A49" s="45"/>
      <c r="B49" s="46"/>
      <c r="C49" s="46"/>
      <c r="D49" s="46"/>
      <c r="E49" s="46"/>
      <c r="F49" s="46"/>
    </row>
    <row r="50" ht="15.75" customHeight="1">
      <c r="A50" s="45"/>
      <c r="B50" s="46"/>
      <c r="C50" s="46"/>
      <c r="D50" s="46"/>
      <c r="E50" s="46"/>
      <c r="F50" s="46"/>
    </row>
    <row r="51" ht="16.5" customHeight="1">
      <c r="A51" s="45"/>
      <c r="B51" s="46"/>
      <c r="C51" s="46"/>
      <c r="D51" s="46"/>
      <c r="E51" s="46"/>
      <c r="F51" s="46"/>
    </row>
    <row r="52" ht="15.75" customHeight="1">
      <c r="A52" s="45"/>
      <c r="B52" s="46"/>
      <c r="C52" s="46"/>
      <c r="D52" s="46"/>
      <c r="E52" s="46"/>
      <c r="F52" s="46"/>
    </row>
    <row r="53" ht="16.5" customHeight="1">
      <c r="A53" s="45"/>
      <c r="B53" s="46"/>
      <c r="C53" s="46"/>
      <c r="D53" s="46"/>
      <c r="E53" s="46"/>
      <c r="F53" s="46"/>
    </row>
    <row r="54" ht="15.75" customHeight="1">
      <c r="A54" s="45"/>
      <c r="B54" s="46"/>
      <c r="C54" s="46"/>
      <c r="D54" s="46"/>
      <c r="E54" s="46"/>
      <c r="F54" s="46"/>
    </row>
    <row r="55" ht="15.75" customHeight="1">
      <c r="A55" s="45"/>
      <c r="B55" s="46"/>
      <c r="C55" s="46"/>
      <c r="D55" s="46"/>
      <c r="E55" s="46"/>
      <c r="F55" s="46"/>
    </row>
    <row r="56" ht="15.75" customHeight="1">
      <c r="A56" s="45"/>
      <c r="B56" s="46"/>
      <c r="C56" s="46"/>
      <c r="D56" s="46"/>
      <c r="E56" s="46"/>
      <c r="F56" s="46"/>
    </row>
    <row r="57" ht="15.75" customHeight="1">
      <c r="A57" s="45"/>
      <c r="B57" s="46"/>
      <c r="C57" s="46"/>
      <c r="D57" s="46"/>
      <c r="E57" s="46"/>
      <c r="F57" s="46"/>
    </row>
    <row r="58" ht="15.75" customHeight="1">
      <c r="A58" s="45"/>
      <c r="B58" s="46"/>
      <c r="C58" s="46"/>
      <c r="D58" s="46"/>
      <c r="E58" s="46"/>
      <c r="F58" s="46"/>
    </row>
    <row r="59" ht="15.75" customHeight="1">
      <c r="A59" s="45"/>
      <c r="B59" s="46"/>
      <c r="C59" s="46"/>
      <c r="D59" s="46"/>
      <c r="E59" s="46"/>
      <c r="F59" s="46"/>
    </row>
    <row r="60" ht="15.75" customHeight="1">
      <c r="A60" s="47"/>
      <c r="B60" s="46"/>
      <c r="C60" s="46"/>
      <c r="D60" s="46"/>
      <c r="E60" s="46"/>
      <c r="F60" s="46"/>
    </row>
    <row r="61" ht="15.75" customHeight="1">
      <c r="A61" s="47"/>
      <c r="B61" s="47"/>
      <c r="C61" s="47"/>
      <c r="D61" s="47"/>
      <c r="E61" s="46"/>
      <c r="F61" s="46"/>
    </row>
    <row r="62" ht="15.75" customHeight="1">
      <c r="A62" s="47"/>
      <c r="B62" s="46"/>
      <c r="C62" s="46"/>
      <c r="D62" s="46"/>
      <c r="E62" s="46"/>
      <c r="F62" s="46"/>
    </row>
    <row r="63" ht="15.75" customHeight="1">
      <c r="A63" s="47"/>
      <c r="B63" s="47"/>
      <c r="C63" s="46"/>
      <c r="D63" s="46"/>
      <c r="E63" s="46"/>
      <c r="F63" s="46"/>
    </row>
    <row r="64" ht="15.75" customHeight="1">
      <c r="A64" s="47"/>
      <c r="B64" s="46"/>
      <c r="C64" s="46"/>
      <c r="D64" s="46"/>
      <c r="E64" s="46"/>
      <c r="F64" s="46"/>
    </row>
    <row r="65" ht="15.75" customHeight="1">
      <c r="A65" s="47"/>
      <c r="B65" s="46"/>
      <c r="C65" s="46"/>
      <c r="D65" s="46"/>
      <c r="E65" s="46"/>
      <c r="F65" s="46"/>
    </row>
    <row r="66" ht="15.75" customHeight="1">
      <c r="A66" s="47"/>
      <c r="B66" s="47"/>
      <c r="C66" s="46"/>
      <c r="D66" s="46"/>
      <c r="E66" s="46"/>
      <c r="F66" s="46"/>
    </row>
    <row r="67" ht="15.75" customHeight="1">
      <c r="A67" s="47"/>
      <c r="B67" s="47"/>
      <c r="C67" s="47"/>
      <c r="D67" s="47"/>
      <c r="E67" s="47"/>
      <c r="F67" s="47"/>
      <c r="G67" s="47"/>
    </row>
    <row r="68" ht="15.75" customHeight="1">
      <c r="A68" s="45"/>
      <c r="B68" s="46"/>
      <c r="C68" s="46"/>
      <c r="D68" s="46"/>
      <c r="E68" s="46"/>
      <c r="F68" s="46"/>
    </row>
    <row r="69" ht="15.75" customHeight="1">
      <c r="A69" s="45"/>
      <c r="B69" s="46"/>
      <c r="C69" s="46"/>
      <c r="D69" s="46"/>
      <c r="E69" s="46"/>
      <c r="F69" s="46"/>
    </row>
    <row r="70" ht="15.75" customHeight="1">
      <c r="A70" s="45"/>
      <c r="B70" s="46"/>
      <c r="C70" s="46"/>
      <c r="D70" s="46"/>
      <c r="E70" s="46"/>
      <c r="F70" s="46"/>
    </row>
    <row r="71" ht="15.75" customHeight="1">
      <c r="A71" s="45"/>
      <c r="B71" s="46"/>
      <c r="C71" s="46"/>
      <c r="D71" s="46"/>
      <c r="E71" s="46"/>
      <c r="F71" s="46"/>
    </row>
    <row r="72" ht="15.75" customHeight="1">
      <c r="A72" s="45"/>
      <c r="B72" s="46"/>
      <c r="C72" s="46"/>
      <c r="D72" s="46"/>
      <c r="E72" s="46"/>
      <c r="F72" s="46"/>
    </row>
    <row r="73" ht="15.75" customHeight="1">
      <c r="A73" s="45"/>
      <c r="B73" s="46"/>
      <c r="C73" s="46"/>
      <c r="D73" s="46"/>
      <c r="E73" s="46"/>
      <c r="F73" s="46"/>
    </row>
    <row r="74" ht="15.75" customHeight="1">
      <c r="A74" s="45"/>
      <c r="B74" s="46"/>
      <c r="C74" s="46"/>
      <c r="D74" s="46"/>
      <c r="E74" s="46"/>
      <c r="F74" s="46"/>
    </row>
    <row r="75" ht="15.75" customHeight="1">
      <c r="A75" s="45"/>
      <c r="B75" s="46"/>
      <c r="C75" s="46"/>
      <c r="D75" s="46"/>
      <c r="E75" s="46"/>
      <c r="F75" s="46"/>
    </row>
    <row r="76" ht="15.75" customHeight="1">
      <c r="A76" s="45"/>
      <c r="B76" s="46"/>
      <c r="C76" s="46"/>
      <c r="D76" s="46"/>
      <c r="E76" s="46"/>
      <c r="F76" s="46"/>
    </row>
    <row r="77" ht="15.75" customHeight="1">
      <c r="A77" s="45"/>
      <c r="B77" s="46"/>
      <c r="C77" s="46"/>
      <c r="D77" s="46"/>
      <c r="E77" s="46"/>
      <c r="F77" s="46"/>
    </row>
    <row r="78" ht="15.75" customHeight="1">
      <c r="A78" s="45"/>
      <c r="B78" s="46"/>
      <c r="C78" s="46"/>
      <c r="D78" s="46"/>
      <c r="E78" s="46"/>
      <c r="F78" s="46"/>
    </row>
    <row r="79" ht="15.75" customHeight="1">
      <c r="A79" s="45"/>
      <c r="B79" s="46"/>
      <c r="C79" s="46"/>
      <c r="D79" s="46"/>
      <c r="E79" s="46"/>
      <c r="F79" s="46"/>
    </row>
    <row r="80" ht="15.75" customHeight="1">
      <c r="A80" s="45"/>
      <c r="B80" s="46"/>
      <c r="C80" s="46"/>
      <c r="D80" s="46"/>
      <c r="E80" s="46"/>
      <c r="F80" s="46"/>
    </row>
    <row r="81" ht="15.75" customHeight="1">
      <c r="A81" s="45"/>
      <c r="B81" s="46"/>
      <c r="C81" s="46"/>
      <c r="D81" s="46"/>
      <c r="E81" s="46"/>
      <c r="F81" s="46"/>
    </row>
    <row r="82" ht="15.75" customHeight="1">
      <c r="A82" s="45"/>
      <c r="B82" s="46"/>
      <c r="C82" s="46"/>
      <c r="D82" s="46"/>
      <c r="E82" s="46"/>
      <c r="F82" s="46"/>
    </row>
    <row r="83" ht="15.75" customHeight="1">
      <c r="A83" s="45"/>
      <c r="B83" s="46"/>
      <c r="C83" s="46"/>
      <c r="D83" s="46"/>
      <c r="E83" s="46"/>
      <c r="F83" s="46"/>
    </row>
    <row r="84" ht="15.75" customHeight="1">
      <c r="A84" s="45"/>
      <c r="B84" s="46"/>
      <c r="C84" s="46"/>
      <c r="D84" s="46"/>
      <c r="E84" s="46"/>
      <c r="F84" s="46"/>
    </row>
    <row r="85" ht="15.75" customHeight="1">
      <c r="A85" s="45"/>
      <c r="B85" s="46"/>
      <c r="C85" s="46"/>
      <c r="D85" s="46"/>
      <c r="E85" s="46"/>
      <c r="F85" s="46"/>
    </row>
    <row r="86" ht="15.75" customHeight="1">
      <c r="A86" s="45"/>
      <c r="B86" s="46"/>
      <c r="C86" s="46"/>
      <c r="D86" s="46"/>
      <c r="E86" s="46"/>
      <c r="F86" s="46"/>
    </row>
    <row r="87" ht="15.75" customHeight="1">
      <c r="A87" s="45"/>
      <c r="B87" s="46"/>
      <c r="C87" s="46"/>
      <c r="D87" s="46"/>
      <c r="E87" s="46"/>
      <c r="F87" s="46"/>
    </row>
    <row r="88" ht="15.75" customHeight="1">
      <c r="A88" s="45"/>
      <c r="B88" s="46"/>
      <c r="C88" s="46"/>
      <c r="D88" s="46"/>
      <c r="E88" s="46"/>
      <c r="F88" s="46"/>
    </row>
    <row r="89" ht="15.75" customHeight="1">
      <c r="A89" s="45"/>
      <c r="B89" s="46"/>
      <c r="C89" s="46"/>
      <c r="D89" s="46"/>
      <c r="E89" s="46"/>
      <c r="F89" s="46"/>
    </row>
    <row r="90" ht="15.75" customHeight="1">
      <c r="A90" s="45"/>
      <c r="B90" s="46"/>
      <c r="C90" s="46"/>
      <c r="D90" s="46"/>
      <c r="E90" s="46"/>
      <c r="F90" s="46"/>
    </row>
    <row r="91" ht="15.75" customHeight="1">
      <c r="A91" s="45"/>
      <c r="B91" s="46"/>
      <c r="C91" s="46"/>
      <c r="D91" s="46"/>
      <c r="E91" s="46"/>
      <c r="F91" s="46"/>
    </row>
    <row r="92" ht="15.75" customHeight="1">
      <c r="A92" s="45"/>
      <c r="B92" s="46"/>
      <c r="C92" s="46"/>
      <c r="D92" s="46"/>
      <c r="E92" s="46"/>
      <c r="F92" s="46"/>
    </row>
    <row r="93" ht="15.75" customHeight="1">
      <c r="A93" s="45"/>
      <c r="B93" s="46"/>
      <c r="C93" s="46"/>
      <c r="D93" s="46"/>
      <c r="E93" s="46"/>
      <c r="F93" s="46"/>
    </row>
    <row r="94" ht="15.75" customHeight="1">
      <c r="A94" s="45"/>
      <c r="B94" s="46"/>
      <c r="C94" s="46"/>
      <c r="D94" s="46"/>
      <c r="E94" s="46"/>
      <c r="F94" s="46"/>
    </row>
    <row r="95" ht="15.75" customHeight="1">
      <c r="A95" s="45"/>
      <c r="B95" s="46"/>
      <c r="C95" s="46"/>
      <c r="D95" s="46"/>
      <c r="E95" s="46"/>
      <c r="F95" s="46"/>
    </row>
    <row r="96" ht="15.75" customHeight="1">
      <c r="A96" s="45"/>
      <c r="B96" s="46"/>
      <c r="C96" s="46"/>
      <c r="D96" s="46"/>
      <c r="E96" s="46"/>
      <c r="F96" s="46"/>
    </row>
    <row r="97" ht="15.75" customHeight="1">
      <c r="A97" s="45"/>
      <c r="B97" s="46"/>
      <c r="C97" s="46"/>
      <c r="D97" s="46"/>
      <c r="E97" s="46"/>
      <c r="F97" s="46"/>
    </row>
    <row r="98" ht="15.75" customHeight="1">
      <c r="A98" s="45"/>
      <c r="B98" s="46"/>
      <c r="C98" s="46"/>
      <c r="D98" s="46"/>
      <c r="E98" s="46"/>
      <c r="F98" s="46"/>
    </row>
    <row r="99" ht="15.75" customHeight="1">
      <c r="A99" s="45"/>
      <c r="B99" s="46"/>
      <c r="C99" s="46"/>
      <c r="D99" s="46"/>
      <c r="E99" s="46"/>
      <c r="F99" s="46"/>
    </row>
    <row r="100" ht="15.75" customHeight="1">
      <c r="A100" s="45"/>
      <c r="B100" s="46"/>
      <c r="C100" s="46"/>
      <c r="D100" s="46"/>
      <c r="E100" s="46"/>
      <c r="F100" s="46"/>
    </row>
    <row r="101" ht="15.75" customHeight="1">
      <c r="A101" s="45"/>
      <c r="B101" s="46"/>
      <c r="C101" s="46"/>
      <c r="D101" s="46"/>
      <c r="E101" s="46"/>
      <c r="F101" s="46"/>
    </row>
    <row r="102" ht="15.75" customHeight="1">
      <c r="A102" s="45"/>
      <c r="B102" s="46"/>
      <c r="C102" s="46"/>
      <c r="D102" s="46"/>
      <c r="E102" s="46"/>
      <c r="F102" s="46"/>
    </row>
    <row r="103" ht="15.75" customHeight="1">
      <c r="A103" s="45"/>
      <c r="B103" s="46"/>
      <c r="C103" s="46"/>
      <c r="D103" s="46"/>
      <c r="E103" s="46"/>
      <c r="F103" s="46"/>
    </row>
    <row r="104" ht="15.75" customHeight="1">
      <c r="A104" s="45"/>
      <c r="B104" s="46"/>
      <c r="C104" s="46"/>
      <c r="D104" s="46"/>
      <c r="E104" s="46"/>
      <c r="F104" s="46"/>
    </row>
    <row r="105" ht="15.75" customHeight="1">
      <c r="A105" s="45"/>
      <c r="B105" s="46"/>
      <c r="C105" s="46"/>
      <c r="D105" s="46"/>
      <c r="E105" s="46"/>
      <c r="F105" s="46"/>
    </row>
    <row r="106" ht="15.75" customHeight="1">
      <c r="A106" s="45"/>
      <c r="B106" s="46"/>
      <c r="C106" s="46"/>
      <c r="D106" s="46"/>
      <c r="E106" s="46"/>
      <c r="F106" s="46"/>
    </row>
    <row r="107" ht="15.75" customHeight="1">
      <c r="A107" s="45"/>
      <c r="B107" s="46"/>
      <c r="C107" s="46"/>
      <c r="D107" s="46"/>
      <c r="E107" s="46"/>
      <c r="F107" s="46"/>
    </row>
    <row r="108" ht="15.75" customHeight="1">
      <c r="A108" s="45"/>
      <c r="B108" s="46"/>
      <c r="C108" s="46"/>
      <c r="D108" s="46"/>
      <c r="E108" s="46"/>
      <c r="F108" s="46"/>
    </row>
    <row r="109" ht="15.75" customHeight="1">
      <c r="A109" s="45"/>
      <c r="B109" s="46"/>
      <c r="C109" s="46"/>
      <c r="D109" s="46"/>
      <c r="E109" s="46"/>
      <c r="F109" s="46"/>
    </row>
    <row r="110" ht="15.75" customHeight="1">
      <c r="A110" s="45"/>
      <c r="B110" s="46"/>
      <c r="C110" s="46"/>
      <c r="D110" s="46"/>
      <c r="E110" s="46"/>
      <c r="F110" s="46"/>
    </row>
    <row r="111" ht="15.75" customHeight="1">
      <c r="A111" s="45"/>
      <c r="B111" s="46"/>
      <c r="C111" s="46"/>
      <c r="D111" s="46"/>
      <c r="E111" s="46"/>
      <c r="F111" s="46"/>
    </row>
    <row r="112" ht="15.75" customHeight="1">
      <c r="A112" s="45"/>
      <c r="B112" s="46"/>
      <c r="C112" s="46"/>
      <c r="D112" s="46"/>
      <c r="E112" s="46"/>
      <c r="F112" s="46"/>
    </row>
    <row r="113" ht="15.75" customHeight="1">
      <c r="A113" s="45"/>
      <c r="B113" s="46"/>
      <c r="C113" s="46"/>
      <c r="D113" s="46"/>
      <c r="E113" s="46"/>
      <c r="F113" s="46"/>
    </row>
    <row r="114" ht="15.75" customHeight="1">
      <c r="A114" s="45"/>
      <c r="B114" s="46"/>
      <c r="C114" s="46"/>
      <c r="D114" s="46"/>
      <c r="E114" s="46"/>
      <c r="F114" s="46"/>
    </row>
    <row r="115" ht="15.75" customHeight="1">
      <c r="A115" s="45"/>
      <c r="B115" s="46"/>
      <c r="C115" s="46"/>
      <c r="D115" s="46"/>
      <c r="E115" s="46"/>
      <c r="F115" s="46"/>
    </row>
    <row r="116" ht="15.75" customHeight="1">
      <c r="A116" s="45"/>
      <c r="B116" s="46"/>
      <c r="C116" s="46"/>
      <c r="D116" s="46"/>
      <c r="E116" s="46"/>
      <c r="F116" s="46"/>
    </row>
    <row r="117" ht="15.75" customHeight="1">
      <c r="A117" s="45"/>
      <c r="B117" s="46"/>
      <c r="C117" s="46"/>
      <c r="D117" s="46"/>
      <c r="E117" s="46"/>
      <c r="F117" s="46"/>
    </row>
    <row r="118" ht="15.75" customHeight="1">
      <c r="A118" s="45"/>
      <c r="B118" s="46"/>
      <c r="C118" s="46"/>
      <c r="D118" s="46"/>
      <c r="E118" s="46"/>
      <c r="F118" s="46"/>
    </row>
    <row r="119" ht="15.75" customHeight="1">
      <c r="A119" s="45"/>
      <c r="B119" s="46"/>
      <c r="C119" s="46"/>
      <c r="D119" s="46"/>
      <c r="E119" s="46"/>
      <c r="F119" s="46"/>
    </row>
    <row r="120" ht="15.75" customHeight="1">
      <c r="A120" s="45"/>
      <c r="B120" s="46"/>
      <c r="C120" s="46"/>
      <c r="D120" s="46"/>
      <c r="E120" s="46"/>
      <c r="F120" s="46"/>
    </row>
    <row r="121" ht="15.75" customHeight="1">
      <c r="A121" s="45"/>
      <c r="B121" s="46"/>
      <c r="C121" s="46"/>
      <c r="D121" s="46"/>
      <c r="E121" s="46"/>
      <c r="F121" s="46"/>
    </row>
    <row r="122" ht="15.75" customHeight="1">
      <c r="A122" s="45"/>
      <c r="B122" s="46"/>
      <c r="C122" s="46"/>
      <c r="D122" s="46"/>
      <c r="E122" s="46"/>
      <c r="F122" s="46"/>
    </row>
    <row r="123" ht="15.75" customHeight="1">
      <c r="A123" s="45"/>
      <c r="B123" s="46"/>
      <c r="C123" s="46"/>
      <c r="D123" s="46"/>
      <c r="E123" s="46"/>
      <c r="F123" s="46"/>
    </row>
    <row r="124" ht="15.75" customHeight="1">
      <c r="A124" s="45"/>
      <c r="B124" s="46"/>
      <c r="C124" s="46"/>
      <c r="D124" s="46"/>
      <c r="E124" s="46"/>
      <c r="F124" s="46"/>
    </row>
    <row r="125" ht="15.75" customHeight="1">
      <c r="A125" s="45"/>
      <c r="B125" s="46"/>
      <c r="C125" s="46"/>
      <c r="D125" s="46"/>
      <c r="E125" s="46"/>
      <c r="F125" s="46"/>
    </row>
    <row r="126" ht="15.75" customHeight="1">
      <c r="A126" s="45"/>
      <c r="B126" s="46"/>
      <c r="C126" s="46"/>
      <c r="D126" s="46"/>
      <c r="E126" s="46"/>
      <c r="F126" s="46"/>
    </row>
    <row r="127" ht="15.75" customHeight="1">
      <c r="A127" s="45"/>
      <c r="B127" s="46"/>
      <c r="C127" s="46"/>
      <c r="D127" s="46"/>
      <c r="E127" s="46"/>
      <c r="F127" s="46"/>
    </row>
    <row r="128" ht="15.75" customHeight="1">
      <c r="A128" s="45"/>
      <c r="B128" s="46"/>
      <c r="C128" s="46"/>
      <c r="D128" s="46"/>
      <c r="E128" s="46"/>
      <c r="F128" s="46"/>
    </row>
    <row r="129" ht="15.75" customHeight="1">
      <c r="A129" s="45"/>
      <c r="B129" s="46"/>
      <c r="C129" s="46"/>
      <c r="D129" s="46"/>
      <c r="E129" s="46"/>
      <c r="F129" s="46"/>
    </row>
    <row r="130" ht="15.75" customHeight="1">
      <c r="A130" s="45"/>
      <c r="B130" s="46"/>
      <c r="C130" s="46"/>
      <c r="D130" s="46"/>
      <c r="E130" s="46"/>
      <c r="F130" s="46"/>
    </row>
    <row r="131" ht="15.75" customHeight="1">
      <c r="A131" s="45"/>
      <c r="B131" s="46"/>
      <c r="C131" s="46"/>
      <c r="D131" s="46"/>
      <c r="E131" s="46"/>
      <c r="F131" s="46"/>
    </row>
    <row r="132" ht="15.75" customHeight="1">
      <c r="A132" s="45"/>
      <c r="B132" s="46"/>
      <c r="C132" s="46"/>
      <c r="D132" s="46"/>
      <c r="E132" s="46"/>
      <c r="F132" s="46"/>
    </row>
    <row r="133" ht="15.75" customHeight="1">
      <c r="A133" s="45"/>
      <c r="B133" s="46"/>
      <c r="C133" s="46"/>
      <c r="D133" s="46"/>
      <c r="E133" s="46"/>
      <c r="F133" s="46"/>
    </row>
    <row r="134" ht="15.75" customHeight="1">
      <c r="A134" s="45"/>
      <c r="B134" s="46"/>
      <c r="C134" s="46"/>
      <c r="D134" s="46"/>
      <c r="E134" s="46"/>
      <c r="F134" s="46"/>
    </row>
    <row r="135" ht="15.75" customHeight="1">
      <c r="A135" s="45"/>
      <c r="B135" s="46"/>
      <c r="C135" s="46"/>
      <c r="D135" s="46"/>
      <c r="E135" s="46"/>
      <c r="F135" s="46"/>
    </row>
    <row r="136" ht="15.75" customHeight="1">
      <c r="A136" s="45"/>
      <c r="B136" s="46"/>
      <c r="C136" s="46"/>
      <c r="D136" s="46"/>
      <c r="E136" s="46"/>
      <c r="F136" s="46"/>
    </row>
    <row r="137" ht="15.75" customHeight="1">
      <c r="A137" s="45"/>
      <c r="B137" s="46"/>
      <c r="C137" s="46"/>
      <c r="D137" s="46"/>
      <c r="E137" s="46"/>
      <c r="F137" s="46"/>
    </row>
    <row r="138" ht="15.75" customHeight="1">
      <c r="A138" s="45"/>
      <c r="B138" s="46"/>
      <c r="C138" s="46"/>
      <c r="D138" s="46"/>
      <c r="E138" s="46"/>
      <c r="F138" s="46"/>
    </row>
    <row r="139" ht="15.75" customHeight="1">
      <c r="A139" s="45"/>
      <c r="B139" s="46"/>
      <c r="C139" s="46"/>
      <c r="D139" s="46"/>
      <c r="E139" s="46"/>
      <c r="F139" s="46"/>
    </row>
    <row r="140" ht="15.75" customHeight="1">
      <c r="A140" s="45"/>
      <c r="B140" s="46"/>
      <c r="C140" s="46"/>
      <c r="D140" s="46"/>
      <c r="E140" s="46"/>
      <c r="F140" s="46"/>
    </row>
    <row r="141" ht="15.75" customHeight="1">
      <c r="A141" s="45"/>
      <c r="B141" s="46"/>
      <c r="C141" s="46"/>
      <c r="D141" s="46"/>
      <c r="E141" s="46"/>
      <c r="F141" s="46"/>
    </row>
    <row r="142" ht="15.75" customHeight="1">
      <c r="A142" s="45"/>
      <c r="B142" s="46"/>
      <c r="C142" s="46"/>
      <c r="D142" s="46"/>
      <c r="E142" s="46"/>
      <c r="F142" s="46"/>
    </row>
    <row r="143" ht="15.75" customHeight="1">
      <c r="A143" s="45"/>
      <c r="B143" s="46"/>
      <c r="C143" s="46"/>
      <c r="D143" s="46"/>
      <c r="E143" s="46"/>
      <c r="F143" s="46"/>
    </row>
    <row r="144" ht="15.75" customHeight="1">
      <c r="A144" s="45"/>
      <c r="B144" s="46"/>
      <c r="C144" s="46"/>
      <c r="D144" s="46"/>
      <c r="E144" s="46"/>
      <c r="F144" s="46"/>
    </row>
    <row r="145" ht="15.75" customHeight="1">
      <c r="A145" s="45"/>
      <c r="B145" s="46"/>
      <c r="C145" s="46"/>
      <c r="D145" s="46"/>
      <c r="E145" s="46"/>
      <c r="F145" s="46"/>
    </row>
    <row r="146" ht="15.75" customHeight="1">
      <c r="A146" s="45"/>
      <c r="B146" s="46"/>
      <c r="C146" s="46"/>
      <c r="D146" s="46"/>
      <c r="E146" s="46"/>
      <c r="F146" s="46"/>
    </row>
    <row r="147" ht="15.75" customHeight="1">
      <c r="A147" s="45"/>
      <c r="B147" s="46"/>
      <c r="C147" s="46"/>
      <c r="D147" s="46"/>
      <c r="E147" s="46"/>
      <c r="F147" s="46"/>
    </row>
    <row r="148" ht="15.75" customHeight="1">
      <c r="A148" s="45"/>
      <c r="B148" s="46"/>
      <c r="C148" s="46"/>
      <c r="D148" s="46"/>
      <c r="E148" s="46"/>
      <c r="F148" s="46"/>
    </row>
    <row r="149" ht="15.75" customHeight="1">
      <c r="A149" s="45"/>
      <c r="B149" s="46"/>
      <c r="C149" s="46"/>
      <c r="D149" s="46"/>
      <c r="E149" s="46"/>
      <c r="F149" s="46"/>
    </row>
    <row r="150" ht="15.75" customHeight="1">
      <c r="A150" s="45"/>
      <c r="B150" s="46"/>
      <c r="C150" s="46"/>
      <c r="D150" s="46"/>
      <c r="E150" s="46"/>
      <c r="F150" s="46"/>
    </row>
    <row r="151" ht="15.75" customHeight="1">
      <c r="A151" s="45"/>
      <c r="B151" s="46"/>
      <c r="C151" s="46"/>
      <c r="D151" s="46"/>
      <c r="E151" s="46"/>
      <c r="F151" s="46"/>
    </row>
    <row r="152" ht="15.75" customHeight="1">
      <c r="A152" s="45"/>
      <c r="B152" s="46"/>
      <c r="C152" s="46"/>
      <c r="D152" s="46"/>
      <c r="E152" s="46"/>
      <c r="F152" s="46"/>
    </row>
    <row r="153" ht="15.75" customHeight="1">
      <c r="A153" s="45"/>
      <c r="B153" s="46"/>
      <c r="C153" s="46"/>
      <c r="D153" s="46"/>
      <c r="E153" s="46"/>
      <c r="F153" s="46"/>
    </row>
    <row r="154" ht="15.75" customHeight="1">
      <c r="A154" s="45"/>
      <c r="B154" s="46"/>
      <c r="C154" s="46"/>
      <c r="D154" s="46"/>
      <c r="E154" s="46"/>
      <c r="F154" s="46"/>
    </row>
    <row r="155" ht="15.75" customHeight="1">
      <c r="A155" s="45"/>
      <c r="B155" s="46"/>
      <c r="C155" s="46"/>
      <c r="D155" s="46"/>
      <c r="E155" s="46"/>
      <c r="F155" s="46"/>
    </row>
    <row r="156" ht="15.75" customHeight="1">
      <c r="A156" s="45"/>
      <c r="B156" s="46"/>
      <c r="C156" s="46"/>
      <c r="D156" s="46"/>
      <c r="E156" s="46"/>
      <c r="F156" s="46"/>
    </row>
    <row r="157" ht="15.75" customHeight="1">
      <c r="A157" s="45"/>
      <c r="B157" s="46"/>
      <c r="C157" s="46"/>
      <c r="D157" s="46"/>
      <c r="E157" s="46"/>
      <c r="F157" s="46"/>
    </row>
    <row r="158" ht="15.75" customHeight="1">
      <c r="A158" s="45"/>
      <c r="B158" s="46"/>
      <c r="C158" s="46"/>
      <c r="D158" s="46"/>
      <c r="E158" s="46"/>
      <c r="F158" s="46"/>
    </row>
    <row r="159" ht="15.75" customHeight="1">
      <c r="A159" s="45"/>
      <c r="B159" s="46"/>
      <c r="C159" s="46"/>
      <c r="D159" s="46"/>
      <c r="E159" s="46"/>
      <c r="F159" s="46"/>
    </row>
    <row r="160" ht="15.75" customHeight="1">
      <c r="A160" s="45"/>
      <c r="B160" s="46"/>
      <c r="C160" s="46"/>
      <c r="D160" s="46"/>
      <c r="E160" s="46"/>
      <c r="F160" s="46"/>
    </row>
    <row r="161" ht="15.75" customHeight="1">
      <c r="A161" s="45"/>
      <c r="B161" s="46"/>
      <c r="C161" s="46"/>
      <c r="D161" s="46"/>
      <c r="E161" s="46"/>
      <c r="F161" s="46"/>
    </row>
    <row r="162" ht="15.75" customHeight="1">
      <c r="A162" s="45"/>
      <c r="B162" s="46"/>
      <c r="C162" s="46"/>
      <c r="D162" s="46"/>
      <c r="E162" s="46"/>
      <c r="F162" s="46"/>
    </row>
    <row r="163" ht="15.75" customHeight="1">
      <c r="A163" s="45"/>
      <c r="B163" s="46"/>
      <c r="C163" s="46"/>
      <c r="D163" s="46"/>
      <c r="E163" s="46"/>
      <c r="F163" s="46"/>
    </row>
    <row r="164" ht="15.75" customHeight="1">
      <c r="A164" s="45"/>
      <c r="B164" s="46"/>
      <c r="C164" s="46"/>
      <c r="D164" s="46"/>
      <c r="E164" s="46"/>
      <c r="F164" s="46"/>
    </row>
    <row r="165" ht="15.75" customHeight="1">
      <c r="A165" s="45"/>
      <c r="B165" s="46"/>
      <c r="C165" s="46"/>
      <c r="D165" s="46"/>
      <c r="E165" s="46"/>
      <c r="F165" s="46"/>
    </row>
    <row r="166" ht="15.75" customHeight="1">
      <c r="A166" s="45"/>
      <c r="B166" s="46"/>
      <c r="C166" s="46"/>
      <c r="D166" s="46"/>
      <c r="E166" s="46"/>
      <c r="F166" s="46"/>
    </row>
    <row r="167" ht="15.75" customHeight="1">
      <c r="A167" s="45"/>
      <c r="B167" s="46"/>
      <c r="C167" s="46"/>
      <c r="D167" s="46"/>
      <c r="E167" s="46"/>
      <c r="F167" s="46"/>
    </row>
    <row r="168" ht="15.75" customHeight="1">
      <c r="A168" s="45"/>
      <c r="B168" s="46"/>
      <c r="C168" s="46"/>
      <c r="D168" s="46"/>
      <c r="E168" s="46"/>
      <c r="F168" s="46"/>
    </row>
    <row r="169" ht="15.75" customHeight="1">
      <c r="A169" s="45"/>
      <c r="B169" s="46"/>
      <c r="C169" s="46"/>
      <c r="D169" s="46"/>
      <c r="E169" s="46"/>
      <c r="F169" s="46"/>
    </row>
    <row r="170" ht="15.75" customHeight="1">
      <c r="A170" s="45"/>
      <c r="B170" s="46"/>
      <c r="C170" s="46"/>
      <c r="D170" s="46"/>
      <c r="E170" s="46"/>
      <c r="F170" s="46"/>
    </row>
    <row r="171" ht="15.75" customHeight="1">
      <c r="A171" s="45"/>
      <c r="B171" s="46"/>
      <c r="C171" s="46"/>
      <c r="D171" s="46"/>
      <c r="E171" s="46"/>
      <c r="F171" s="46"/>
    </row>
    <row r="172" ht="15.75" customHeight="1">
      <c r="A172" s="1"/>
      <c r="B172" s="1"/>
      <c r="C172" s="1"/>
      <c r="D172" s="1"/>
      <c r="E172" s="1"/>
      <c r="F172" s="1"/>
    </row>
    <row r="173" ht="15.75" customHeight="1">
      <c r="A173" s="1"/>
      <c r="B173" s="1"/>
      <c r="C173" s="1"/>
      <c r="D173" s="1"/>
      <c r="E173" s="1"/>
      <c r="F173" s="1"/>
    </row>
    <row r="174" ht="15.75" customHeight="1">
      <c r="A174" s="1"/>
      <c r="B174" s="1"/>
      <c r="C174" s="1"/>
      <c r="D174" s="1"/>
      <c r="E174" s="1"/>
      <c r="F174" s="1"/>
    </row>
    <row r="175" ht="15.75" customHeight="1">
      <c r="A175" s="1"/>
      <c r="B175" s="1"/>
      <c r="C175" s="1"/>
      <c r="D175" s="1"/>
      <c r="E175" s="1"/>
      <c r="F175" s="1"/>
    </row>
    <row r="176" ht="15.75" customHeight="1">
      <c r="A176" s="1"/>
      <c r="B176" s="1"/>
      <c r="C176" s="1"/>
      <c r="D176" s="1"/>
      <c r="E176" s="1"/>
      <c r="F176" s="1"/>
    </row>
    <row r="177" ht="15.75" customHeight="1">
      <c r="A177" s="1"/>
      <c r="B177" s="1"/>
      <c r="C177" s="1"/>
      <c r="D177" s="1"/>
      <c r="E177" s="1"/>
      <c r="F177" s="1"/>
    </row>
    <row r="178" ht="15.75" customHeight="1">
      <c r="A178" s="1"/>
      <c r="B178" s="1"/>
      <c r="C178" s="1"/>
      <c r="D178" s="1"/>
      <c r="E178" s="1"/>
      <c r="F178" s="1"/>
    </row>
    <row r="179" ht="15.75" customHeight="1">
      <c r="A179" s="1"/>
      <c r="B179" s="1"/>
      <c r="C179" s="1"/>
      <c r="D179" s="1"/>
      <c r="E179" s="1"/>
      <c r="F179" s="1"/>
    </row>
    <row r="180" ht="15.75" customHeight="1">
      <c r="A180" s="1"/>
      <c r="B180" s="1"/>
      <c r="C180" s="1"/>
      <c r="D180" s="1"/>
      <c r="E180" s="1"/>
      <c r="F180" s="1"/>
    </row>
    <row r="181" ht="15.75" customHeight="1">
      <c r="A181" s="1"/>
      <c r="B181" s="1"/>
      <c r="C181" s="1"/>
      <c r="D181" s="1"/>
      <c r="E181" s="1"/>
      <c r="F181" s="1"/>
    </row>
    <row r="182" ht="15.75" customHeight="1">
      <c r="A182" s="1"/>
      <c r="B182" s="1"/>
      <c r="C182" s="1"/>
      <c r="D182" s="1"/>
      <c r="E182" s="1"/>
      <c r="F182" s="1"/>
    </row>
    <row r="183" ht="15.75" customHeight="1">
      <c r="A183" s="1"/>
      <c r="B183" s="1"/>
      <c r="C183" s="1"/>
      <c r="D183" s="1"/>
      <c r="E183" s="1"/>
      <c r="F183" s="1"/>
    </row>
    <row r="184" ht="15.75" customHeight="1">
      <c r="A184" s="1"/>
      <c r="B184" s="1"/>
      <c r="C184" s="1"/>
      <c r="D184" s="1"/>
      <c r="E184" s="1"/>
      <c r="F184" s="1"/>
    </row>
    <row r="185" ht="15.75" customHeight="1">
      <c r="A185" s="1"/>
      <c r="B185" s="1"/>
      <c r="C185" s="1"/>
      <c r="D185" s="1"/>
      <c r="E185" s="1"/>
      <c r="F185" s="1"/>
    </row>
    <row r="186" ht="15.75" customHeight="1">
      <c r="A186" s="1"/>
      <c r="B186" s="1"/>
      <c r="C186" s="1"/>
      <c r="D186" s="1"/>
      <c r="E186" s="1"/>
      <c r="F186" s="1"/>
    </row>
    <row r="187" ht="15.75" customHeight="1">
      <c r="A187" s="1"/>
      <c r="B187" s="1"/>
      <c r="C187" s="1"/>
      <c r="D187" s="1"/>
      <c r="E187" s="1"/>
      <c r="F187" s="1"/>
    </row>
    <row r="188" ht="15.75" customHeight="1">
      <c r="A188" s="1"/>
      <c r="B188" s="1"/>
      <c r="C188" s="1"/>
      <c r="D188" s="1"/>
      <c r="E188" s="1"/>
      <c r="F188" s="1"/>
    </row>
    <row r="189" ht="15.75" customHeight="1">
      <c r="A189" s="1"/>
      <c r="B189" s="1"/>
      <c r="C189" s="1"/>
      <c r="D189" s="1"/>
      <c r="E189" s="1"/>
      <c r="F189" s="1"/>
    </row>
    <row r="190" ht="15.75" customHeight="1">
      <c r="A190" s="1"/>
      <c r="B190" s="1"/>
      <c r="C190" s="1"/>
      <c r="D190" s="1"/>
      <c r="E190" s="1"/>
      <c r="F190" s="1"/>
    </row>
    <row r="191" ht="15.75" customHeight="1">
      <c r="A191" s="1"/>
      <c r="B191" s="1"/>
      <c r="C191" s="1"/>
      <c r="D191" s="1"/>
      <c r="E191" s="1"/>
      <c r="F191" s="1"/>
    </row>
    <row r="192" ht="15.75" customHeight="1">
      <c r="A192" s="1"/>
      <c r="B192" s="1"/>
      <c r="C192" s="1"/>
      <c r="D192" s="1"/>
      <c r="E192" s="1"/>
      <c r="F192" s="1"/>
    </row>
    <row r="193" ht="15.75" customHeight="1">
      <c r="A193" s="1"/>
      <c r="B193" s="1"/>
      <c r="C193" s="1"/>
      <c r="D193" s="1"/>
      <c r="E193" s="1"/>
      <c r="F193" s="1"/>
    </row>
    <row r="194" ht="15.75" customHeight="1">
      <c r="A194" s="1"/>
      <c r="B194" s="1"/>
      <c r="C194" s="1"/>
      <c r="D194" s="1"/>
      <c r="E194" s="1"/>
      <c r="F194" s="1"/>
    </row>
    <row r="195" ht="15.75" customHeight="1">
      <c r="A195" s="1"/>
      <c r="B195" s="1"/>
      <c r="C195" s="1"/>
      <c r="D195" s="1"/>
      <c r="E195" s="1"/>
      <c r="F195" s="1"/>
    </row>
    <row r="196" ht="15.75" customHeight="1">
      <c r="A196" s="1"/>
      <c r="B196" s="1"/>
      <c r="C196" s="1"/>
      <c r="D196" s="1"/>
      <c r="E196" s="1"/>
      <c r="F196" s="1"/>
    </row>
    <row r="197" ht="15.75" customHeight="1">
      <c r="A197" s="1"/>
      <c r="B197" s="1"/>
      <c r="C197" s="1"/>
      <c r="D197" s="1"/>
      <c r="E197" s="1"/>
      <c r="F197" s="1"/>
    </row>
    <row r="198" ht="15.75" customHeight="1">
      <c r="A198" s="1"/>
      <c r="B198" s="1"/>
      <c r="C198" s="1"/>
      <c r="D198" s="1"/>
      <c r="E198" s="1"/>
      <c r="F198" s="1"/>
    </row>
    <row r="199" ht="15.75" customHeight="1">
      <c r="A199" s="1"/>
      <c r="B199" s="1"/>
      <c r="C199" s="1"/>
      <c r="D199" s="1"/>
      <c r="E199" s="1"/>
      <c r="F199" s="1"/>
    </row>
    <row r="200" ht="15.75" customHeight="1">
      <c r="A200" s="1"/>
      <c r="B200" s="1"/>
      <c r="C200" s="1"/>
      <c r="D200" s="1"/>
      <c r="E200" s="1"/>
      <c r="F200" s="1"/>
    </row>
    <row r="201" ht="15.75" customHeight="1">
      <c r="A201" s="1"/>
      <c r="B201" s="1"/>
      <c r="C201" s="1"/>
      <c r="D201" s="1"/>
      <c r="E201" s="1"/>
      <c r="F201" s="1"/>
    </row>
    <row r="202" ht="15.75" customHeight="1">
      <c r="A202" s="1"/>
      <c r="B202" s="1"/>
      <c r="C202" s="1"/>
      <c r="D202" s="1"/>
      <c r="E202" s="1"/>
      <c r="F202" s="1"/>
    </row>
    <row r="203" ht="15.75" customHeight="1">
      <c r="A203" s="1"/>
      <c r="B203" s="1"/>
      <c r="C203" s="1"/>
      <c r="D203" s="1"/>
      <c r="E203" s="1"/>
      <c r="F203" s="1"/>
    </row>
    <row r="204" ht="15.75" customHeight="1">
      <c r="A204" s="1"/>
      <c r="B204" s="1"/>
      <c r="C204" s="1"/>
      <c r="D204" s="1"/>
      <c r="E204" s="1"/>
      <c r="F204" s="1"/>
    </row>
    <row r="205" ht="15.75" customHeight="1">
      <c r="A205" s="1"/>
      <c r="B205" s="1"/>
      <c r="C205" s="1"/>
      <c r="D205" s="1"/>
      <c r="E205" s="1"/>
      <c r="F205" s="1"/>
    </row>
    <row r="206" ht="15.75" customHeight="1">
      <c r="A206" s="1"/>
      <c r="B206" s="1"/>
      <c r="C206" s="1"/>
      <c r="D206" s="1"/>
      <c r="E206" s="1"/>
      <c r="F206" s="1"/>
    </row>
    <row r="207" ht="15.75" customHeight="1">
      <c r="A207" s="1"/>
      <c r="B207" s="1"/>
      <c r="C207" s="1"/>
      <c r="D207" s="1"/>
      <c r="E207" s="1"/>
      <c r="F207" s="1"/>
    </row>
    <row r="208" ht="15.75" customHeight="1">
      <c r="A208" s="1"/>
      <c r="B208" s="1"/>
      <c r="C208" s="1"/>
      <c r="D208" s="1"/>
      <c r="E208" s="1"/>
      <c r="F208" s="1"/>
    </row>
    <row r="209" ht="15.75" customHeight="1">
      <c r="A209" s="1"/>
      <c r="B209" s="1"/>
      <c r="C209" s="1"/>
      <c r="D209" s="1"/>
      <c r="E209" s="1"/>
      <c r="F209" s="1"/>
    </row>
    <row r="210" ht="15.75" customHeight="1">
      <c r="A210" s="1"/>
      <c r="B210" s="1"/>
      <c r="C210" s="1"/>
      <c r="D210" s="1"/>
      <c r="E210" s="1"/>
      <c r="F210" s="1"/>
    </row>
    <row r="211" ht="15.75" customHeight="1">
      <c r="A211" s="1"/>
      <c r="B211" s="1"/>
      <c r="C211" s="1"/>
      <c r="D211" s="1"/>
      <c r="E211" s="1"/>
      <c r="F211" s="1"/>
    </row>
    <row r="212" ht="15.75" customHeight="1">
      <c r="A212" s="1"/>
      <c r="B212" s="1"/>
      <c r="C212" s="1"/>
      <c r="D212" s="1"/>
      <c r="E212" s="1"/>
      <c r="F212" s="1"/>
    </row>
    <row r="213" ht="15.75" customHeight="1">
      <c r="A213" s="1"/>
      <c r="B213" s="1"/>
      <c r="C213" s="1"/>
      <c r="D213" s="1"/>
      <c r="E213" s="1"/>
      <c r="F213" s="1"/>
    </row>
    <row r="214" ht="15.75" customHeight="1">
      <c r="A214" s="1"/>
      <c r="B214" s="1"/>
      <c r="C214" s="1"/>
      <c r="D214" s="1"/>
      <c r="E214" s="1"/>
      <c r="F214" s="1"/>
    </row>
    <row r="215" ht="15.75" customHeight="1">
      <c r="A215" s="1"/>
      <c r="B215" s="1"/>
      <c r="C215" s="1"/>
      <c r="D215" s="1"/>
      <c r="E215" s="1"/>
      <c r="F215" s="1"/>
    </row>
    <row r="216" ht="15.75" customHeight="1">
      <c r="A216" s="1"/>
      <c r="B216" s="1"/>
      <c r="C216" s="1"/>
      <c r="D216" s="1"/>
      <c r="E216" s="1"/>
      <c r="F216" s="1"/>
    </row>
    <row r="217" ht="15.75" customHeight="1">
      <c r="A217" s="1"/>
      <c r="B217" s="1"/>
      <c r="C217" s="1"/>
      <c r="D217" s="1"/>
      <c r="E217" s="1"/>
      <c r="F217" s="1"/>
    </row>
    <row r="218" ht="15.75" customHeight="1">
      <c r="A218" s="1"/>
      <c r="B218" s="1"/>
      <c r="C218" s="1"/>
      <c r="D218" s="1"/>
      <c r="E218" s="1"/>
      <c r="F218" s="1"/>
    </row>
    <row r="219" ht="15.75" customHeight="1">
      <c r="A219" s="1"/>
      <c r="B219" s="1"/>
      <c r="C219" s="1"/>
      <c r="D219" s="1"/>
      <c r="E219" s="1"/>
      <c r="F219" s="1"/>
    </row>
    <row r="220" ht="15.75" customHeight="1">
      <c r="A220" s="1"/>
      <c r="B220" s="1"/>
      <c r="C220" s="1"/>
      <c r="D220" s="1"/>
      <c r="E220" s="1"/>
      <c r="F220" s="1"/>
    </row>
    <row r="221" ht="15.75" customHeight="1">
      <c r="A221" s="1"/>
      <c r="B221" s="1"/>
      <c r="C221" s="1"/>
      <c r="D221" s="1"/>
      <c r="E221" s="1"/>
      <c r="F221" s="1"/>
    </row>
    <row r="222" ht="15.75" customHeight="1">
      <c r="A222" s="1"/>
      <c r="B222" s="1"/>
      <c r="C222" s="1"/>
      <c r="D222" s="1"/>
      <c r="E222" s="1"/>
      <c r="F222" s="1"/>
    </row>
    <row r="223" ht="15.75" customHeight="1">
      <c r="A223" s="1"/>
      <c r="B223" s="1"/>
      <c r="C223" s="1"/>
      <c r="D223" s="1"/>
      <c r="E223" s="1"/>
      <c r="F223" s="1"/>
    </row>
    <row r="224" ht="15.75" customHeight="1">
      <c r="A224" s="1"/>
      <c r="B224" s="1"/>
      <c r="C224" s="1"/>
      <c r="D224" s="1"/>
      <c r="E224" s="1"/>
      <c r="F224" s="1"/>
    </row>
    <row r="225" ht="15.75" customHeight="1">
      <c r="A225" s="1"/>
      <c r="B225" s="1"/>
      <c r="C225" s="1"/>
      <c r="D225" s="1"/>
      <c r="E225" s="1"/>
      <c r="F225" s="1"/>
    </row>
    <row r="226" ht="15.75" customHeight="1">
      <c r="A226" s="1"/>
      <c r="B226" s="1"/>
      <c r="C226" s="1"/>
      <c r="D226" s="1"/>
      <c r="E226" s="1"/>
      <c r="F226" s="1"/>
    </row>
    <row r="227" ht="15.75" customHeight="1">
      <c r="A227" s="1"/>
      <c r="B227" s="1"/>
      <c r="C227" s="1"/>
      <c r="D227" s="1"/>
      <c r="E227" s="1"/>
      <c r="F227" s="1"/>
    </row>
    <row r="228" ht="15.75" customHeight="1">
      <c r="A228" s="1"/>
      <c r="B228" s="1"/>
      <c r="C228" s="1"/>
      <c r="D228" s="1"/>
      <c r="E228" s="1"/>
      <c r="F228" s="1"/>
    </row>
    <row r="229" ht="15.75" customHeight="1">
      <c r="A229" s="1"/>
      <c r="B229" s="1"/>
      <c r="C229" s="1"/>
      <c r="D229" s="1"/>
      <c r="E229" s="1"/>
      <c r="F229" s="1"/>
    </row>
    <row r="230" ht="15.75" customHeight="1">
      <c r="A230" s="1"/>
      <c r="B230" s="1"/>
      <c r="C230" s="1"/>
      <c r="D230" s="1"/>
      <c r="E230" s="1"/>
      <c r="F230" s="1"/>
    </row>
    <row r="231" ht="15.75" customHeight="1">
      <c r="A231" s="1"/>
      <c r="B231" s="1"/>
      <c r="C231" s="1"/>
      <c r="D231" s="1"/>
      <c r="E231" s="1"/>
      <c r="F231" s="1"/>
    </row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